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61" windowWidth="14595" windowHeight="4185" tabRatio="899" firstSheet="1" activeTab="1"/>
  </bookViews>
  <sheets>
    <sheet name="Mozart Reports" sheetId="1" state="veryHidden" r:id="rId1"/>
    <sheet name="TRÁFICO ENE 2004 (pax,ops,mer)" sheetId="2" r:id="rId2"/>
    <sheet name="pax-inc" sheetId="3" state="hidden" r:id="rId3"/>
    <sheet name="Avos-inc" sheetId="4" state="hidden" r:id="rId4"/>
    <sheet name="Merc-inc" sheetId="5" state="hidden" r:id="rId5"/>
  </sheets>
  <definedNames>
    <definedName name="_xlnm.Print_Area" localSheetId="3">'Avos-inc'!$A$1:$I$76</definedName>
    <definedName name="_xlnm.Print_Area" localSheetId="4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<sst xmlns="http://schemas.openxmlformats.org/spreadsheetml/2006/main" count="866" uniqueCount="161">
  <si>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</si>
  <si>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</si>
  <si>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</si>
  <si>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</si>
  <si>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</si>
  <si>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</si>
  <si>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</si>
  <si>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</si>
  <si>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</si>
  <si>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</si>
  <si>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</si>
  <si>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</si>
  <si>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</si>
  <si>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</si>
  <si>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</si>
  <si>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</si>
  <si>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</si>
  <si>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</si>
  <si>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</si>
  <si>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</si>
  <si>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</si>
  <si>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</si>
  <si>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</si>
  <si>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</si>
  <si>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</si>
  <si>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</si>
  <si>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</si>
  <si>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</si>
  <si>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</si>
  <si>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</si>
  <si>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</si>
  <si>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</si>
  <si>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</si>
  <si>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</si>
  <si>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</si>
  <si>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</si>
  <si>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</si>
  <si>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</si>
  <si>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</si>
  <si>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</si>
  <si>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</si>
  <si>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</si>
  <si>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</si>
  <si>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</si>
  <si>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</si>
  <si>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</si>
  <si>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</si>
  <si>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</si>
  <si>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</si>
  <si>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</si>
  <si>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</si>
  <si>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</si>
  <si>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</si>
  <si>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</si>
  <si>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</si>
  <si>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</si>
  <si>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</si>
  <si>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</si>
  <si>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</si>
  <si>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</si>
  <si>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</si>
  <si>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</si>
  <si>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</si>
  <si>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</si>
  <si>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</si>
  <si>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</si>
  <si>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</si>
  <si>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</si>
  <si>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</si>
  <si>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</si>
  <si>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</si>
  <si>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</si>
  <si>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</si>
  <si>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</si>
  <si>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</si>
  <si>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</si>
  <si>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</si>
  <si>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</si>
  <si>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</si>
  <si>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</si>
  <si>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</si>
  <si>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</si>
  <si>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</si>
  <si>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</si>
  <si>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</si>
  <si>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</si>
  <si>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</si>
  <si>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</si>
  <si>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</si>
  <si>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</si>
  <si>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</si>
  <si>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</si>
  <si>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</si>
  <si>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</si>
  <si>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</si>
  <si>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</si>
  <si>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</si>
  <si>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</si>
  <si>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</si>
  <si>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</si>
  <si>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</si>
  <si>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</si>
  <si>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</si>
  <si>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</si>
  <si>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</si>
  <si>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</si>
  <si>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</si>
  <si>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</si>
  <si>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</si>
  <si>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 MADRID-BARAJAS </t>
  </si>
  <si>
    <t> BARCELONA </t>
  </si>
  <si>
    <t> PALMA DE MALLORCA </t>
  </si>
  <si>
    <t> GRAN CANARIA </t>
  </si>
  <si>
    <t> MALAGA </t>
  </si>
  <si>
    <t> TENERIFE SUR </t>
  </si>
  <si>
    <t> ALICANTE </t>
  </si>
  <si>
    <t> LANZAROTE </t>
  </si>
  <si>
    <t> VALENCIA </t>
  </si>
  <si>
    <t> FUERTEVENTURA                  </t>
  </si>
  <si>
    <t> TENERIFE NORTE </t>
  </si>
  <si>
    <t> SEVILLA </t>
  </si>
  <si>
    <t> BILBAO </t>
  </si>
  <si>
    <t> GIRONA </t>
  </si>
  <si>
    <t> SANTIAGO </t>
  </si>
  <si>
    <t> IBIZA                          </t>
  </si>
  <si>
    <t> MURCIA-SAN JAVIER </t>
  </si>
  <si>
    <t> ASTURIAS                       </t>
  </si>
  <si>
    <t> JEREZ DE LA FRONTERA           </t>
  </si>
  <si>
    <t> LA PALMA                       </t>
  </si>
  <si>
    <t> VIGO </t>
  </si>
  <si>
    <t> A CORUÑA </t>
  </si>
  <si>
    <t> GRANADA                        </t>
  </si>
  <si>
    <t> ALMERIA                        </t>
  </si>
  <si>
    <t> MENORCA </t>
  </si>
  <si>
    <t> REUS                           </t>
  </si>
  <si>
    <t> SANTANDER </t>
  </si>
  <si>
    <t> VALLADOLID                     </t>
  </si>
  <si>
    <t> PAMPLONA </t>
  </si>
  <si>
    <t> ZARAGOZA                       </t>
  </si>
  <si>
    <t> SAN SEBASTIAN </t>
  </si>
  <si>
    <t> MELILLA                        </t>
  </si>
  <si>
    <t> VITORIA </t>
  </si>
  <si>
    <t> EL HIERRO                      </t>
  </si>
  <si>
    <t> LEON </t>
  </si>
  <si>
    <t> BADAJOZ                        </t>
  </si>
  <si>
    <t> LOGROÑO </t>
  </si>
  <si>
    <t> LA GOMERA </t>
  </si>
  <si>
    <t> MADRID-TORREJON </t>
  </si>
  <si>
    <t> CORDOBA                        </t>
  </si>
  <si>
    <t> SALAMANCA                      </t>
  </si>
  <si>
    <t> CEUTA /HELIPUERTO </t>
  </si>
  <si>
    <t> ALBACETE </t>
  </si>
  <si>
    <t> MADRID-CUATRO VIENTOS </t>
  </si>
  <si>
    <t> SABADELL                       </t>
  </si>
  <si>
    <t xml:space="preserve"> ALBACETE</t>
  </si>
  <si>
    <t xml:space="preserve"> SALAMANCA</t>
  </si>
  <si>
    <t>---</t>
  </si>
  <si>
    <t xml:space="preserve">  ENERO 2004</t>
  </si>
  <si>
    <t>DATOS DEFINITIVOS</t>
  </si>
  <si>
    <t>% Inc 2004 s/2003</t>
  </si>
  <si>
    <t>959e755e2a7a45068a62271986860c66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</si>
</sst>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</numFmts>
  <fonts count="2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2" borderId="2" xfId="0" applyFont="1" applyFill="1" applyBorder="1" applyAlignment="1" quotePrefix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2" borderId="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2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vertical="center"/>
    </xf>
    <xf numFmtId="166" fontId="10" fillId="3" borderId="8" xfId="21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vertical="center"/>
    </xf>
    <xf numFmtId="166" fontId="10" fillId="0" borderId="10" xfId="21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2" borderId="13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4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5" xfId="0" applyNumberFormat="1" applyFont="1" applyFill="1" applyBorder="1" applyAlignment="1" applyProtection="1" quotePrefix="1">
      <alignment horizontal="center" vertical="center"/>
      <protection/>
    </xf>
    <xf numFmtId="3" fontId="10" fillId="0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2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21" applyNumberFormat="1" applyFill="1" applyAlignment="1">
      <alignment vertical="center"/>
    </xf>
    <xf numFmtId="0" fontId="21" fillId="2" borderId="17" xfId="0" applyFont="1" applyFill="1" applyBorder="1" applyAlignment="1">
      <alignment vertical="center"/>
    </xf>
    <xf numFmtId="0" fontId="21" fillId="4" borderId="18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4" borderId="19" xfId="0" applyFont="1" applyFill="1" applyBorder="1" applyAlignment="1" quotePrefix="1">
      <alignment horizontal="left" vertical="center"/>
    </xf>
    <xf numFmtId="0" fontId="21" fillId="4" borderId="20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2" borderId="22" xfId="0" applyFont="1" applyFill="1" applyBorder="1" applyAlignment="1">
      <alignment vertical="center"/>
    </xf>
    <xf numFmtId="0" fontId="21" fillId="4" borderId="23" xfId="0" applyFont="1" applyFill="1" applyBorder="1" applyAlignment="1">
      <alignment horizontal="left" vertical="center"/>
    </xf>
    <xf numFmtId="0" fontId="21" fillId="4" borderId="23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1" fillId="4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22" fillId="4" borderId="28" xfId="0" applyNumberFormat="1" applyFont="1" applyFill="1" applyBorder="1" applyAlignment="1">
      <alignment vertical="center"/>
    </xf>
    <xf numFmtId="3" fontId="7" fillId="2" borderId="29" xfId="0" applyNumberFormat="1" applyFont="1" applyFill="1" applyBorder="1" applyAlignment="1">
      <alignment vertical="center"/>
    </xf>
    <xf numFmtId="0" fontId="21" fillId="4" borderId="18" xfId="0" applyFont="1" applyFill="1" applyBorder="1" applyAlignment="1">
      <alignment horizontal="left" vertical="center"/>
    </xf>
    <xf numFmtId="3" fontId="10" fillId="0" borderId="7" xfId="0" applyNumberFormat="1" applyFont="1" applyFill="1" applyBorder="1" applyAlignment="1">
      <alignment vertical="center"/>
    </xf>
    <xf numFmtId="166" fontId="10" fillId="0" borderId="8" xfId="21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 applyProtection="1">
      <alignment horizontal="center" vertical="center"/>
      <protection/>
    </xf>
    <xf numFmtId="166" fontId="11" fillId="0" borderId="3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2" borderId="0" xfId="0" applyFont="1" applyFill="1" applyBorder="1" applyAlignment="1" quotePrefix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2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0" fontId="0" fillId="2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21" fillId="3" borderId="32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8" fontId="9" fillId="3" borderId="0" xfId="21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left" vertical="center"/>
    </xf>
    <xf numFmtId="168" fontId="9" fillId="0" borderId="0" xfId="21" applyNumberFormat="1" applyFont="1" applyFill="1" applyBorder="1" applyAlignment="1">
      <alignment vertical="center"/>
    </xf>
    <xf numFmtId="0" fontId="21" fillId="0" borderId="33" xfId="0" applyFont="1" applyFill="1" applyBorder="1" applyAlignment="1">
      <alignment horizontal="left" vertical="center"/>
    </xf>
    <xf numFmtId="0" fontId="1" fillId="0" borderId="31" xfId="0" applyFont="1" applyFill="1" applyBorder="1" applyAlignment="1" applyProtection="1">
      <alignment vertical="center"/>
      <protection locked="0"/>
    </xf>
    <xf numFmtId="0" fontId="1" fillId="0" borderId="31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21" applyNumberFormat="1" applyFont="1" applyFill="1" applyAlignment="1">
      <alignment/>
    </xf>
    <xf numFmtId="0" fontId="21" fillId="0" borderId="35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21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6" xfId="0" applyNumberFormat="1" applyFont="1" applyFill="1" applyBorder="1" applyAlignment="1">
      <alignment vertical="center"/>
    </xf>
    <xf numFmtId="166" fontId="10" fillId="0" borderId="37" xfId="2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21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2" borderId="13" xfId="0" applyFont="1" applyFill="1" applyBorder="1" applyAlignment="1">
      <alignment horizontal="left" vertical="center"/>
    </xf>
    <xf numFmtId="166" fontId="4" fillId="2" borderId="38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21" applyNumberFormat="1" applyFont="1" applyAlignment="1">
      <alignment/>
    </xf>
    <xf numFmtId="0" fontId="13" fillId="0" borderId="0" xfId="0" applyFont="1" applyAlignment="1">
      <alignment/>
    </xf>
    <xf numFmtId="3" fontId="1" fillId="2" borderId="39" xfId="0" applyNumberFormat="1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left" vertical="center"/>
    </xf>
    <xf numFmtId="3" fontId="10" fillId="3" borderId="41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8" fillId="3" borderId="0" xfId="0" applyFont="1" applyFill="1" applyBorder="1" applyAlignment="1">
      <alignment/>
    </xf>
    <xf numFmtId="0" fontId="21" fillId="3" borderId="0" xfId="0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left" vertical="center"/>
    </xf>
    <xf numFmtId="3" fontId="10" fillId="0" borderId="4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left" vertical="center"/>
    </xf>
    <xf numFmtId="3" fontId="10" fillId="0" borderId="43" xfId="0" applyNumberFormat="1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vertical="center"/>
    </xf>
    <xf numFmtId="166" fontId="11" fillId="0" borderId="45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2" borderId="4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47" xfId="0" applyFont="1" applyFill="1" applyBorder="1" applyAlignment="1">
      <alignment horizontal="left" vertical="center"/>
    </xf>
    <xf numFmtId="0" fontId="1" fillId="2" borderId="48" xfId="0" applyFont="1" applyFill="1" applyBorder="1" applyAlignment="1" quotePrefix="1">
      <alignment horizontal="center" vertical="center"/>
    </xf>
    <xf numFmtId="3" fontId="1" fillId="2" borderId="49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 quotePrefix="1">
      <alignment horizontal="left" vertical="center"/>
    </xf>
    <xf numFmtId="166" fontId="22" fillId="0" borderId="16" xfId="21" applyNumberFormat="1" applyFont="1" applyFill="1" applyBorder="1" applyAlignment="1">
      <alignment horizontal="right" vertical="center"/>
    </xf>
    <xf numFmtId="166" fontId="22" fillId="0" borderId="50" xfId="21" applyNumberFormat="1" applyFont="1" applyFill="1" applyBorder="1" applyAlignment="1">
      <alignment horizontal="right" vertical="center"/>
    </xf>
    <xf numFmtId="0" fontId="1" fillId="2" borderId="51" xfId="0" applyFont="1" applyFill="1" applyBorder="1" applyAlignment="1" quotePrefix="1">
      <alignment horizontal="center" vertical="center"/>
    </xf>
    <xf numFmtId="3" fontId="1" fillId="2" borderId="52" xfId="0" applyNumberFormat="1" applyFont="1" applyFill="1" applyBorder="1" applyAlignment="1">
      <alignment horizontal="center" vertical="center"/>
    </xf>
    <xf numFmtId="166" fontId="4" fillId="2" borderId="53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vertical="center"/>
    </xf>
    <xf numFmtId="166" fontId="4" fillId="2" borderId="35" xfId="21" applyNumberFormat="1" applyFont="1" applyFill="1" applyBorder="1" applyAlignment="1" applyProtection="1">
      <alignment horizontal="right" vertical="center"/>
      <protection/>
    </xf>
    <xf numFmtId="3" fontId="7" fillId="2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0" xfId="0" applyFont="1" applyFill="1" applyBorder="1" applyAlignment="1" quotePrefix="1">
      <alignment horizontal="left" vertical="center"/>
    </xf>
    <xf numFmtId="3" fontId="9" fillId="0" borderId="50" xfId="0" applyNumberFormat="1" applyFont="1" applyFill="1" applyBorder="1" applyAlignment="1">
      <alignment vertical="center"/>
    </xf>
    <xf numFmtId="166" fontId="9" fillId="0" borderId="50" xfId="21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2" borderId="55" xfId="0" applyNumberFormat="1" applyFont="1" applyFill="1" applyBorder="1" applyAlignment="1">
      <alignment horizontal="center" vertical="center"/>
    </xf>
    <xf numFmtId="3" fontId="1" fillId="2" borderId="5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2" borderId="57" xfId="0" applyNumberFormat="1" applyFont="1" applyFill="1" applyBorder="1" applyAlignment="1" quotePrefix="1">
      <alignment horizontal="center" vertical="center"/>
    </xf>
    <xf numFmtId="3" fontId="1" fillId="2" borderId="58" xfId="0" applyNumberFormat="1" applyFont="1" applyFill="1" applyBorder="1" applyAlignment="1" quotePrefix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1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0</v>
      </c>
      <c r="B1" s="213" t="s">
        <v>160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="75" zoomScaleNormal="75" workbookViewId="0" topLeftCell="A1">
      <selection activeCell="G54" sqref="G54"/>
    </sheetView>
  </sheetViews>
  <sheetFormatPr defaultColWidth="11.421875" defaultRowHeight="12.75"/>
  <cols>
    <col min="1" max="1" width="5.7109375" style="0" customWidth="1"/>
    <col min="2" max="2" width="25.574218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2.57421875" style="7" bestFit="1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2.57421875" style="55" bestFit="1" customWidth="1"/>
    <col min="11" max="11" width="17.4218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5" t="s">
        <v>108</v>
      </c>
      <c r="E2" s="205"/>
      <c r="F2" s="205"/>
      <c r="G2" s="205"/>
      <c r="H2" s="205"/>
      <c r="I2" s="205"/>
      <c r="J2" s="205"/>
      <c r="K2" s="18"/>
      <c r="L2" s="203" t="s">
        <v>157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202"/>
      <c r="E3" s="202"/>
      <c r="F3" s="202"/>
      <c r="G3" s="202"/>
      <c r="H3" s="202"/>
      <c r="I3" s="202"/>
      <c r="J3" s="202"/>
      <c r="K3" s="202"/>
      <c r="L3" s="198" t="s">
        <v>107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202"/>
      <c r="E4" s="202"/>
      <c r="F4" s="204" t="s">
        <v>158</v>
      </c>
      <c r="G4" s="204"/>
      <c r="H4" s="204"/>
      <c r="I4" s="204"/>
      <c r="J4" s="202"/>
      <c r="K4" s="202"/>
      <c r="L4" s="198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202"/>
      <c r="E5" s="202"/>
      <c r="F5" s="202"/>
      <c r="G5" s="202"/>
      <c r="H5" s="202"/>
      <c r="I5" s="202"/>
      <c r="J5" s="202"/>
      <c r="K5" s="202"/>
      <c r="L5" s="198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06" t="s">
        <v>65</v>
      </c>
      <c r="D6" s="207"/>
      <c r="E6" s="12"/>
      <c r="F6" s="22"/>
      <c r="G6" s="206" t="s">
        <v>66</v>
      </c>
      <c r="H6" s="207"/>
      <c r="J6" s="22"/>
      <c r="K6" s="206" t="s">
        <v>48</v>
      </c>
      <c r="L6" s="207"/>
    </row>
    <row r="7" spans="2:12" s="9" customFormat="1" ht="33" customHeight="1" thickBot="1">
      <c r="B7" s="192" t="s">
        <v>0</v>
      </c>
      <c r="C7" s="193" t="s">
        <v>1</v>
      </c>
      <c r="D7" s="194" t="s">
        <v>159</v>
      </c>
      <c r="E7" s="13"/>
      <c r="F7" s="192" t="s">
        <v>0</v>
      </c>
      <c r="G7" s="193" t="s">
        <v>1</v>
      </c>
      <c r="H7" s="194" t="s">
        <v>159</v>
      </c>
      <c r="J7" s="187" t="s">
        <v>0</v>
      </c>
      <c r="K7" s="188" t="s">
        <v>1</v>
      </c>
      <c r="L7" s="194" t="s">
        <v>159</v>
      </c>
    </row>
    <row r="8" spans="2:12" s="9" customFormat="1" ht="19.5" customHeight="1">
      <c r="B8" s="199" t="s">
        <v>109</v>
      </c>
      <c r="C8" s="200">
        <v>2665773</v>
      </c>
      <c r="D8" s="201">
        <v>0.07096791041028473</v>
      </c>
      <c r="E8" s="21"/>
      <c r="F8" s="199" t="s">
        <v>109</v>
      </c>
      <c r="G8" s="62">
        <v>31282</v>
      </c>
      <c r="H8" s="191">
        <v>0.00743937393320666</v>
      </c>
      <c r="J8" s="189" t="s">
        <v>109</v>
      </c>
      <c r="K8" s="62">
        <v>24256434</v>
      </c>
      <c r="L8" s="190">
        <v>0.04383445312440493</v>
      </c>
    </row>
    <row r="9" spans="2:12" s="9" customFormat="1" ht="19.5" customHeight="1">
      <c r="B9" s="199" t="s">
        <v>110</v>
      </c>
      <c r="C9" s="200">
        <v>1502099</v>
      </c>
      <c r="D9" s="201">
        <v>0.03771664879682543</v>
      </c>
      <c r="E9" s="21"/>
      <c r="F9" s="199" t="s">
        <v>110</v>
      </c>
      <c r="G9" s="62">
        <v>21994</v>
      </c>
      <c r="H9" s="191">
        <v>-0.0261678104936905</v>
      </c>
      <c r="J9" s="189" t="s">
        <v>110</v>
      </c>
      <c r="K9" s="62">
        <v>5448112</v>
      </c>
      <c r="L9" s="190">
        <v>0.008641779201597205</v>
      </c>
    </row>
    <row r="10" spans="2:12" s="9" customFormat="1" ht="19.5" customHeight="1">
      <c r="B10" s="199" t="s">
        <v>112</v>
      </c>
      <c r="C10" s="200">
        <v>828458</v>
      </c>
      <c r="D10" s="201">
        <v>0.029169777521593783</v>
      </c>
      <c r="E10" s="21"/>
      <c r="F10" s="199" t="s">
        <v>112</v>
      </c>
      <c r="G10" s="62">
        <v>8910</v>
      </c>
      <c r="H10" s="191">
        <v>0.07751844237513605</v>
      </c>
      <c r="J10" s="189" t="s">
        <v>112</v>
      </c>
      <c r="K10" s="62">
        <v>3540849</v>
      </c>
      <c r="L10" s="190">
        <v>0.002572652808243362</v>
      </c>
    </row>
    <row r="11" spans="2:12" s="9" customFormat="1" ht="19.5" customHeight="1">
      <c r="B11" s="199" t="s">
        <v>114</v>
      </c>
      <c r="C11" s="200">
        <v>784481</v>
      </c>
      <c r="D11" s="201">
        <v>0.02523216941506115</v>
      </c>
      <c r="E11" s="21"/>
      <c r="F11" s="199" t="s">
        <v>111</v>
      </c>
      <c r="G11" s="62">
        <v>8779</v>
      </c>
      <c r="H11" s="191">
        <v>0.05834840265220012</v>
      </c>
      <c r="J11" s="189" t="s">
        <v>141</v>
      </c>
      <c r="K11" s="62">
        <v>2937373</v>
      </c>
      <c r="L11" s="190">
        <v>-0.04780099785044951</v>
      </c>
    </row>
    <row r="12" spans="2:12" s="9" customFormat="1" ht="19.5" customHeight="1">
      <c r="B12" s="199" t="s">
        <v>111</v>
      </c>
      <c r="C12" s="200">
        <v>687430</v>
      </c>
      <c r="D12" s="201">
        <v>0.0622519871929586</v>
      </c>
      <c r="E12" s="21"/>
      <c r="F12" s="199" t="s">
        <v>113</v>
      </c>
      <c r="G12" s="62">
        <v>7218</v>
      </c>
      <c r="H12" s="191">
        <v>0.03498709492400344</v>
      </c>
      <c r="J12" s="189" t="s">
        <v>119</v>
      </c>
      <c r="K12" s="62">
        <v>1794304</v>
      </c>
      <c r="L12" s="190">
        <v>-0.012348505948573762</v>
      </c>
    </row>
    <row r="13" spans="2:12" s="9" customFormat="1" ht="19.5" customHeight="1">
      <c r="B13" s="199" t="s">
        <v>113</v>
      </c>
      <c r="C13" s="200">
        <v>629797</v>
      </c>
      <c r="D13" s="201">
        <v>0.10821611196942449</v>
      </c>
      <c r="E13" s="21"/>
      <c r="F13" s="199" t="s">
        <v>114</v>
      </c>
      <c r="G13" s="62">
        <v>5790</v>
      </c>
      <c r="H13" s="191">
        <v>0.029333333333333333</v>
      </c>
      <c r="J13" s="189" t="s">
        <v>111</v>
      </c>
      <c r="K13" s="62">
        <v>1180181</v>
      </c>
      <c r="L13" s="190">
        <v>-0.06565683355329253</v>
      </c>
    </row>
    <row r="14" spans="2:12" s="9" customFormat="1" ht="19.5" customHeight="1">
      <c r="B14" s="199" t="s">
        <v>115</v>
      </c>
      <c r="C14" s="200">
        <v>476511</v>
      </c>
      <c r="D14" s="201">
        <v>0.10877623248162359</v>
      </c>
      <c r="E14" s="21"/>
      <c r="F14" s="199" t="s">
        <v>117</v>
      </c>
      <c r="G14" s="62">
        <v>5190</v>
      </c>
      <c r="H14" s="191">
        <v>0.06330669944683466</v>
      </c>
      <c r="J14" s="189" t="s">
        <v>117</v>
      </c>
      <c r="K14" s="62">
        <v>870181</v>
      </c>
      <c r="L14" s="190">
        <v>-0.12376509302772858</v>
      </c>
    </row>
    <row r="15" spans="2:12" s="49" customFormat="1" ht="19.5" customHeight="1">
      <c r="B15" s="199" t="s">
        <v>116</v>
      </c>
      <c r="C15" s="200">
        <v>430950</v>
      </c>
      <c r="D15" s="201">
        <v>0.02080939916857153</v>
      </c>
      <c r="E15" s="21"/>
      <c r="F15" s="199" t="s">
        <v>119</v>
      </c>
      <c r="G15" s="62">
        <v>4702</v>
      </c>
      <c r="H15" s="191">
        <v>0.14015518913676042</v>
      </c>
      <c r="J15" s="189" t="s">
        <v>114</v>
      </c>
      <c r="K15" s="62">
        <v>776475</v>
      </c>
      <c r="L15" s="190">
        <v>-0.07609465188529164</v>
      </c>
    </row>
    <row r="16" spans="2:12" s="49" customFormat="1" ht="19.5" customHeight="1">
      <c r="B16" s="199" t="s">
        <v>118</v>
      </c>
      <c r="C16" s="200">
        <v>313009</v>
      </c>
      <c r="D16" s="201">
        <v>0.03413881510261798</v>
      </c>
      <c r="E16" s="21"/>
      <c r="F16" s="199" t="s">
        <v>115</v>
      </c>
      <c r="G16" s="62">
        <v>4541</v>
      </c>
      <c r="H16" s="191">
        <v>0.12791852955787383</v>
      </c>
      <c r="J16" s="189" t="s">
        <v>138</v>
      </c>
      <c r="K16" s="62">
        <v>657026</v>
      </c>
      <c r="L16" s="190">
        <v>0.5557097259975564</v>
      </c>
    </row>
    <row r="17" spans="2:12" s="49" customFormat="1" ht="19.5" customHeight="1">
      <c r="B17" s="199" t="s">
        <v>119</v>
      </c>
      <c r="C17" s="200">
        <v>248771</v>
      </c>
      <c r="D17" s="201">
        <v>0.29696574735415254</v>
      </c>
      <c r="E17" s="21"/>
      <c r="F17" s="199" t="s">
        <v>152</v>
      </c>
      <c r="G17" s="62">
        <v>4460</v>
      </c>
      <c r="H17" s="191">
        <v>-0.1045974703874724</v>
      </c>
      <c r="J17" s="189" t="s">
        <v>116</v>
      </c>
      <c r="K17" s="62">
        <v>546056</v>
      </c>
      <c r="L17" s="190">
        <v>0.1879847448814204</v>
      </c>
    </row>
    <row r="18" spans="2:12" s="49" customFormat="1" ht="19.5" customHeight="1">
      <c r="B18" s="199" t="s">
        <v>121</v>
      </c>
      <c r="C18" s="200">
        <v>195301</v>
      </c>
      <c r="D18" s="201">
        <v>0.12860742230389607</v>
      </c>
      <c r="E18" s="21"/>
      <c r="F18" s="199" t="s">
        <v>116</v>
      </c>
      <c r="G18" s="62">
        <v>3924</v>
      </c>
      <c r="H18" s="191">
        <v>0.04084880636604774</v>
      </c>
      <c r="J18" s="189" t="s">
        <v>113</v>
      </c>
      <c r="K18" s="62">
        <v>485263</v>
      </c>
      <c r="L18" s="190">
        <v>-0.1397769595807932</v>
      </c>
    </row>
    <row r="19" spans="2:12" s="49" customFormat="1" ht="19.5" customHeight="1">
      <c r="B19" s="199" t="s">
        <v>117</v>
      </c>
      <c r="C19" s="200">
        <v>178733</v>
      </c>
      <c r="D19" s="201">
        <v>0.21296623052282967</v>
      </c>
      <c r="E19" s="21"/>
      <c r="F19" s="199" t="s">
        <v>153</v>
      </c>
      <c r="G19" s="62">
        <v>3543</v>
      </c>
      <c r="H19" s="191">
        <v>-0.1470871449205585</v>
      </c>
      <c r="J19" s="189" t="s">
        <v>115</v>
      </c>
      <c r="K19" s="62">
        <v>457871</v>
      </c>
      <c r="L19" s="190">
        <v>-0.12337141423946361</v>
      </c>
    </row>
    <row r="20" spans="2:12" s="49" customFormat="1" ht="19.5" customHeight="1">
      <c r="B20" s="199" t="s">
        <v>120</v>
      </c>
      <c r="C20" s="200">
        <v>154475</v>
      </c>
      <c r="D20" s="201">
        <v>0.07017167084643842</v>
      </c>
      <c r="E20" s="21"/>
      <c r="F20" s="199" t="s">
        <v>121</v>
      </c>
      <c r="G20" s="62">
        <v>3486</v>
      </c>
      <c r="H20" s="191">
        <v>0.031360946745562134</v>
      </c>
      <c r="J20" s="189" t="s">
        <v>118</v>
      </c>
      <c r="K20" s="62">
        <v>344332</v>
      </c>
      <c r="L20" s="190">
        <v>0.29574772333860166</v>
      </c>
    </row>
    <row r="21" spans="2:12" s="49" customFormat="1" ht="19.5" customHeight="1">
      <c r="B21" s="199" t="s">
        <v>123</v>
      </c>
      <c r="C21" s="200">
        <v>105685</v>
      </c>
      <c r="D21" s="201">
        <v>0.12418891607275821</v>
      </c>
      <c r="E21" s="21"/>
      <c r="F21" s="199" t="s">
        <v>118</v>
      </c>
      <c r="G21" s="62">
        <v>3306</v>
      </c>
      <c r="H21" s="191">
        <v>0.21947620804131318</v>
      </c>
      <c r="J21" s="189" t="s">
        <v>120</v>
      </c>
      <c r="K21" s="62">
        <v>280677</v>
      </c>
      <c r="L21" s="190">
        <v>-0.13835362016301095</v>
      </c>
    </row>
    <row r="22" spans="2:12" s="49" customFormat="1" ht="19.5" customHeight="1">
      <c r="B22" s="199" t="s">
        <v>122</v>
      </c>
      <c r="C22" s="200">
        <v>89631</v>
      </c>
      <c r="D22" s="201">
        <v>4.314931214421252</v>
      </c>
      <c r="E22" s="21"/>
      <c r="F22" s="199" t="s">
        <v>120</v>
      </c>
      <c r="G22" s="62">
        <v>2959</v>
      </c>
      <c r="H22" s="191">
        <v>-0.06861819326408561</v>
      </c>
      <c r="J22" s="189" t="s">
        <v>121</v>
      </c>
      <c r="K22" s="62">
        <v>275046</v>
      </c>
      <c r="L22" s="190">
        <v>0.011269169537577993</v>
      </c>
    </row>
    <row r="23" spans="2:12" s="49" customFormat="1" ht="19.5" customHeight="1">
      <c r="B23" s="199" t="s">
        <v>128</v>
      </c>
      <c r="C23" s="200">
        <v>76154</v>
      </c>
      <c r="D23" s="201">
        <v>0.046488298910280196</v>
      </c>
      <c r="E23" s="21"/>
      <c r="F23" s="199" t="s">
        <v>124</v>
      </c>
      <c r="G23" s="62">
        <v>1701</v>
      </c>
      <c r="H23" s="191">
        <v>-0.002346041055718475</v>
      </c>
      <c r="J23" s="189" t="s">
        <v>123</v>
      </c>
      <c r="K23" s="62">
        <v>263485</v>
      </c>
      <c r="L23" s="190">
        <v>-0.11639441569721623</v>
      </c>
    </row>
    <row r="24" spans="2:12" s="49" customFormat="1" ht="19.5" customHeight="1">
      <c r="B24" s="199" t="s">
        <v>124</v>
      </c>
      <c r="C24" s="200">
        <v>74010</v>
      </c>
      <c r="D24" s="201">
        <v>0.02556641030970692</v>
      </c>
      <c r="E24" s="21"/>
      <c r="F24" s="199" t="s">
        <v>123</v>
      </c>
      <c r="G24" s="62">
        <v>1553</v>
      </c>
      <c r="H24" s="191">
        <v>0.04438466711499664</v>
      </c>
      <c r="J24" s="189" t="s">
        <v>133</v>
      </c>
      <c r="K24" s="62">
        <v>198047</v>
      </c>
      <c r="L24" s="190">
        <v>-0.10670533684552376</v>
      </c>
    </row>
    <row r="25" spans="2:12" s="49" customFormat="1" ht="19.5" customHeight="1">
      <c r="B25" s="199" t="s">
        <v>126</v>
      </c>
      <c r="C25" s="200">
        <v>59531</v>
      </c>
      <c r="D25" s="201">
        <v>0.007940807964511869</v>
      </c>
      <c r="E25" s="21"/>
      <c r="F25" s="199" t="s">
        <v>128</v>
      </c>
      <c r="G25" s="62">
        <v>1542</v>
      </c>
      <c r="H25" s="191">
        <v>0.38544474393531</v>
      </c>
      <c r="J25" s="189" t="s">
        <v>124</v>
      </c>
      <c r="K25" s="62">
        <v>189911</v>
      </c>
      <c r="L25" s="190">
        <v>-0.10733456798247676</v>
      </c>
    </row>
    <row r="26" spans="2:12" s="49" customFormat="1" ht="19.5" customHeight="1">
      <c r="B26" s="199" t="s">
        <v>129</v>
      </c>
      <c r="C26" s="200">
        <v>55045</v>
      </c>
      <c r="D26" s="201">
        <v>-0.10089510306752475</v>
      </c>
      <c r="E26" s="21"/>
      <c r="F26" s="199" t="s">
        <v>127</v>
      </c>
      <c r="G26" s="62">
        <v>1495</v>
      </c>
      <c r="H26" s="191">
        <v>-0.2372448979591837</v>
      </c>
      <c r="J26" s="189" t="s">
        <v>128</v>
      </c>
      <c r="K26" s="62">
        <v>117336</v>
      </c>
      <c r="L26" s="190">
        <v>0.03279640876683391</v>
      </c>
    </row>
    <row r="27" spans="2:12" s="49" customFormat="1" ht="19.5" customHeight="1">
      <c r="B27" s="199" t="s">
        <v>133</v>
      </c>
      <c r="C27" s="200">
        <v>48070</v>
      </c>
      <c r="D27" s="201">
        <v>-0.06542237775833576</v>
      </c>
      <c r="E27" s="21"/>
      <c r="F27" s="199" t="s">
        <v>122</v>
      </c>
      <c r="G27" s="62">
        <v>1378</v>
      </c>
      <c r="H27" s="191">
        <v>0.6483253588516746</v>
      </c>
      <c r="J27" s="189" t="s">
        <v>129</v>
      </c>
      <c r="K27" s="62">
        <v>66084</v>
      </c>
      <c r="L27" s="190">
        <v>-0.28750404312668465</v>
      </c>
    </row>
    <row r="28" spans="2:12" s="49" customFormat="1" ht="19.5" customHeight="1">
      <c r="B28" s="199" t="s">
        <v>125</v>
      </c>
      <c r="C28" s="200">
        <v>47864</v>
      </c>
      <c r="D28" s="201">
        <v>3.1297670405522</v>
      </c>
      <c r="E28" s="21"/>
      <c r="F28" s="199" t="s">
        <v>134</v>
      </c>
      <c r="G28" s="62">
        <v>1375</v>
      </c>
      <c r="H28" s="191">
        <v>0.676829268292683</v>
      </c>
      <c r="J28" s="189" t="s">
        <v>130</v>
      </c>
      <c r="K28" s="62">
        <v>35046</v>
      </c>
      <c r="L28" s="190">
        <v>-0.1287507768800497</v>
      </c>
    </row>
    <row r="29" spans="2:12" s="49" customFormat="1" ht="19.5" customHeight="1">
      <c r="B29" s="199" t="s">
        <v>132</v>
      </c>
      <c r="C29" s="200">
        <v>44617</v>
      </c>
      <c r="D29" s="201">
        <v>0.07567867303148657</v>
      </c>
      <c r="E29" s="21"/>
      <c r="F29" s="199" t="s">
        <v>133</v>
      </c>
      <c r="G29" s="62">
        <v>1287</v>
      </c>
      <c r="H29" s="191">
        <v>-0.14485049833887043</v>
      </c>
      <c r="J29" s="189" t="s">
        <v>140</v>
      </c>
      <c r="K29" s="62">
        <v>33294</v>
      </c>
      <c r="L29" s="190">
        <v>-0.21068727626182404</v>
      </c>
    </row>
    <row r="30" spans="2:12" s="49" customFormat="1" ht="19.5" customHeight="1">
      <c r="B30" s="199" t="s">
        <v>130</v>
      </c>
      <c r="C30" s="200">
        <v>41977</v>
      </c>
      <c r="D30" s="201">
        <v>0.05834152736807604</v>
      </c>
      <c r="E30" s="21"/>
      <c r="F30" s="199" t="s">
        <v>132</v>
      </c>
      <c r="G30" s="62">
        <v>1036</v>
      </c>
      <c r="H30" s="191">
        <v>0.027777777777777776</v>
      </c>
      <c r="J30" s="189" t="s">
        <v>126</v>
      </c>
      <c r="K30" s="62">
        <v>29391</v>
      </c>
      <c r="L30" s="190">
        <v>-0.18149158961791245</v>
      </c>
    </row>
    <row r="31" spans="2:12" s="49" customFormat="1" ht="19.5" customHeight="1">
      <c r="B31" s="199" t="s">
        <v>127</v>
      </c>
      <c r="C31" s="200">
        <v>40325</v>
      </c>
      <c r="D31" s="201">
        <v>0.06429306658924754</v>
      </c>
      <c r="E31" s="21"/>
      <c r="F31" s="199" t="s">
        <v>126</v>
      </c>
      <c r="G31" s="62">
        <v>996</v>
      </c>
      <c r="H31" s="191">
        <v>-0.08033240997229917</v>
      </c>
      <c r="J31" s="189" t="s">
        <v>137</v>
      </c>
      <c r="K31" s="62">
        <v>19576</v>
      </c>
      <c r="L31" s="190">
        <v>3.5525581395348835</v>
      </c>
    </row>
    <row r="32" spans="2:12" s="49" customFormat="1" ht="19.5" customHeight="1">
      <c r="B32" s="199" t="s">
        <v>131</v>
      </c>
      <c r="C32" s="200">
        <v>38067</v>
      </c>
      <c r="D32" s="201">
        <v>0.019770151892630393</v>
      </c>
      <c r="E32" s="21"/>
      <c r="F32" s="199" t="s">
        <v>130</v>
      </c>
      <c r="G32" s="62">
        <v>920</v>
      </c>
      <c r="H32" s="191">
        <v>0.017699115044247787</v>
      </c>
      <c r="J32" s="189" t="s">
        <v>122</v>
      </c>
      <c r="K32" s="62">
        <v>18615</v>
      </c>
      <c r="L32" s="190">
        <v>0.35371972947422003</v>
      </c>
    </row>
    <row r="33" spans="2:12" s="49" customFormat="1" ht="19.5" customHeight="1">
      <c r="B33" s="199" t="s">
        <v>136</v>
      </c>
      <c r="C33" s="200">
        <v>24187</v>
      </c>
      <c r="D33" s="201">
        <v>0.5945019447557519</v>
      </c>
      <c r="E33" s="21"/>
      <c r="F33" s="199" t="s">
        <v>141</v>
      </c>
      <c r="G33" s="62">
        <v>892</v>
      </c>
      <c r="H33" s="191">
        <v>-0.1035175879396985</v>
      </c>
      <c r="J33" s="189" t="s">
        <v>142</v>
      </c>
      <c r="K33" s="62">
        <v>14731</v>
      </c>
      <c r="L33" s="190">
        <v>0.06816039446015518</v>
      </c>
    </row>
    <row r="34" spans="2:12" s="49" customFormat="1" ht="19.5" customHeight="1">
      <c r="B34" s="199" t="s">
        <v>137</v>
      </c>
      <c r="C34" s="200">
        <v>21912</v>
      </c>
      <c r="D34" s="201">
        <v>0.002241229474454558</v>
      </c>
      <c r="E34" s="21"/>
      <c r="F34" s="199" t="s">
        <v>129</v>
      </c>
      <c r="G34" s="62">
        <v>889</v>
      </c>
      <c r="H34" s="191">
        <v>-0.2807443365695793</v>
      </c>
      <c r="J34" s="189" t="s">
        <v>131</v>
      </c>
      <c r="K34" s="62">
        <v>8376</v>
      </c>
      <c r="L34" s="190">
        <v>-0.05824151113109962</v>
      </c>
    </row>
    <row r="35" spans="2:12" s="49" customFormat="1" ht="19.5" customHeight="1">
      <c r="B35" s="199" t="s">
        <v>139</v>
      </c>
      <c r="C35" s="200">
        <v>18963</v>
      </c>
      <c r="D35" s="201">
        <v>-0.04458887545344619</v>
      </c>
      <c r="E35" s="21"/>
      <c r="F35" s="199" t="s">
        <v>131</v>
      </c>
      <c r="G35" s="62">
        <v>877</v>
      </c>
      <c r="H35" s="191">
        <v>-0.14271749755620725</v>
      </c>
      <c r="J35" s="189" t="s">
        <v>127</v>
      </c>
      <c r="K35" s="62">
        <v>6985</v>
      </c>
      <c r="L35" s="190">
        <v>-0.5342401813696073</v>
      </c>
    </row>
    <row r="36" spans="2:12" s="49" customFormat="1" ht="19.5" customHeight="1">
      <c r="B36" s="199" t="s">
        <v>140</v>
      </c>
      <c r="C36" s="200">
        <v>17454</v>
      </c>
      <c r="D36" s="201">
        <v>0.1378096479791395</v>
      </c>
      <c r="E36" s="21"/>
      <c r="F36" s="199" t="s">
        <v>147</v>
      </c>
      <c r="G36" s="62">
        <v>756</v>
      </c>
      <c r="H36" s="191">
        <v>0.2558139534883721</v>
      </c>
      <c r="J36" s="189" t="s">
        <v>139</v>
      </c>
      <c r="K36" s="62">
        <v>6161</v>
      </c>
      <c r="L36" s="190">
        <v>-0.36680369989722506</v>
      </c>
    </row>
    <row r="37" spans="2:12" s="49" customFormat="1" ht="19.5" customHeight="1">
      <c r="B37" s="199" t="s">
        <v>135</v>
      </c>
      <c r="C37" s="200">
        <v>17221</v>
      </c>
      <c r="D37" s="201">
        <v>-0.03062200956937799</v>
      </c>
      <c r="E37" s="21"/>
      <c r="F37" s="199" t="s">
        <v>137</v>
      </c>
      <c r="G37" s="62">
        <v>750</v>
      </c>
      <c r="H37" s="191">
        <v>0</v>
      </c>
      <c r="J37" s="189" t="s">
        <v>132</v>
      </c>
      <c r="K37" s="62">
        <v>4086</v>
      </c>
      <c r="L37" s="190">
        <v>-0.17404487568223165</v>
      </c>
    </row>
    <row r="38" spans="2:12" s="49" customFormat="1" ht="19.5" customHeight="1">
      <c r="B38" s="199" t="s">
        <v>134</v>
      </c>
      <c r="C38" s="200">
        <v>16435</v>
      </c>
      <c r="D38" s="201">
        <v>5.702691680261012</v>
      </c>
      <c r="E38" s="21"/>
      <c r="F38" s="199" t="s">
        <v>125</v>
      </c>
      <c r="G38" s="62">
        <v>746</v>
      </c>
      <c r="H38" s="191">
        <v>0.8838383838383839</v>
      </c>
      <c r="J38" s="189" t="s">
        <v>135</v>
      </c>
      <c r="K38" s="62">
        <v>3424</v>
      </c>
      <c r="L38" s="190">
        <v>0.47395609126130006</v>
      </c>
    </row>
    <row r="39" spans="2:12" s="49" customFormat="1" ht="19.5" customHeight="1">
      <c r="B39" s="199" t="s">
        <v>138</v>
      </c>
      <c r="C39" s="200">
        <v>10522</v>
      </c>
      <c r="D39" s="201">
        <v>-0.3386964992772296</v>
      </c>
      <c r="E39" s="21"/>
      <c r="F39" s="199" t="s">
        <v>140</v>
      </c>
      <c r="G39" s="62">
        <v>716</v>
      </c>
      <c r="H39" s="191">
        <v>0.03318903318903319</v>
      </c>
      <c r="J39" s="189" t="s">
        <v>136</v>
      </c>
      <c r="K39" s="62">
        <v>1790</v>
      </c>
      <c r="L39" s="190">
        <v>-0.9211800968736239</v>
      </c>
    </row>
    <row r="40" spans="2:12" s="49" customFormat="1" ht="19.5" customHeight="1">
      <c r="B40" s="199" t="s">
        <v>142</v>
      </c>
      <c r="C40" s="200">
        <v>9487</v>
      </c>
      <c r="D40" s="201">
        <v>0.023740153231898133</v>
      </c>
      <c r="E40" s="21"/>
      <c r="F40" s="199" t="s">
        <v>149</v>
      </c>
      <c r="G40" s="62">
        <v>679</v>
      </c>
      <c r="H40" s="191">
        <v>-0.062154696132596686</v>
      </c>
      <c r="J40" s="189" t="s">
        <v>125</v>
      </c>
      <c r="K40" s="62">
        <v>1119</v>
      </c>
      <c r="L40" s="190">
        <v>-0.30280373831775703</v>
      </c>
    </row>
    <row r="41" spans="2:12" s="49" customFormat="1" ht="19.5" customHeight="1">
      <c r="B41" s="199" t="s">
        <v>141</v>
      </c>
      <c r="C41" s="200">
        <v>7039</v>
      </c>
      <c r="D41" s="201">
        <v>-0.23238822246455834</v>
      </c>
      <c r="E41" s="21"/>
      <c r="F41" s="199" t="s">
        <v>136</v>
      </c>
      <c r="G41" s="62">
        <v>650</v>
      </c>
      <c r="H41" s="191">
        <v>0.16279069767441862</v>
      </c>
      <c r="J41" s="189" t="s">
        <v>150</v>
      </c>
      <c r="K41" s="62">
        <v>636</v>
      </c>
      <c r="L41" s="190" t="s">
        <v>156</v>
      </c>
    </row>
    <row r="42" spans="2:12" s="49" customFormat="1" ht="19.5" customHeight="1">
      <c r="B42" s="199" t="s">
        <v>144</v>
      </c>
      <c r="C42" s="200">
        <v>4708</v>
      </c>
      <c r="D42" s="201">
        <v>0.033362598770851626</v>
      </c>
      <c r="E42" s="21"/>
      <c r="F42" s="199" t="s">
        <v>135</v>
      </c>
      <c r="G42" s="62">
        <v>646</v>
      </c>
      <c r="H42" s="191">
        <v>-0.3899905571293673</v>
      </c>
      <c r="J42" s="189" t="s">
        <v>146</v>
      </c>
      <c r="K42" s="62">
        <v>50</v>
      </c>
      <c r="L42" s="190">
        <v>-0.635036496350365</v>
      </c>
    </row>
    <row r="43" spans="2:12" s="49" customFormat="1" ht="19.5" customHeight="1">
      <c r="B43" s="199" t="s">
        <v>143</v>
      </c>
      <c r="C43" s="200">
        <v>4056</v>
      </c>
      <c r="D43" s="201">
        <v>1.9242970439798126</v>
      </c>
      <c r="E43" s="21"/>
      <c r="F43" s="199" t="s">
        <v>138</v>
      </c>
      <c r="G43" s="62">
        <v>553</v>
      </c>
      <c r="H43" s="191">
        <v>-0.26266666666666666</v>
      </c>
      <c r="J43" s="189" t="s">
        <v>147</v>
      </c>
      <c r="K43" s="62">
        <v>17</v>
      </c>
      <c r="L43" s="190">
        <v>-0.9346153846153846</v>
      </c>
    </row>
    <row r="44" spans="2:12" s="49" customFormat="1" ht="19.5" customHeight="1">
      <c r="B44" s="199" t="s">
        <v>149</v>
      </c>
      <c r="C44" s="200">
        <v>2697</v>
      </c>
      <c r="D44" s="201">
        <v>1.2437603993344426</v>
      </c>
      <c r="E44" s="21"/>
      <c r="F44" s="199" t="s">
        <v>139</v>
      </c>
      <c r="G44" s="62">
        <v>545</v>
      </c>
      <c r="H44" s="191">
        <v>-0.02154398563734291</v>
      </c>
      <c r="J44" s="189" t="s">
        <v>144</v>
      </c>
      <c r="K44" s="62">
        <v>0</v>
      </c>
      <c r="L44" s="190">
        <v>-1</v>
      </c>
    </row>
    <row r="45" spans="2:12" s="49" customFormat="1" ht="19.5" customHeight="1">
      <c r="B45" s="199" t="s">
        <v>145</v>
      </c>
      <c r="C45" s="200">
        <v>2368</v>
      </c>
      <c r="D45" s="201" t="s">
        <v>156</v>
      </c>
      <c r="E45" s="21"/>
      <c r="F45" s="199" t="s">
        <v>144</v>
      </c>
      <c r="G45" s="62">
        <v>467</v>
      </c>
      <c r="H45" s="191">
        <v>-0.55311004784689</v>
      </c>
      <c r="J45" s="189" t="s">
        <v>143</v>
      </c>
      <c r="K45" s="62">
        <v>0</v>
      </c>
      <c r="L45" s="190">
        <v>-1</v>
      </c>
    </row>
    <row r="46" spans="2:12" s="49" customFormat="1" ht="19.5" customHeight="1">
      <c r="B46" s="199" t="s">
        <v>146</v>
      </c>
      <c r="C46" s="200">
        <v>1881</v>
      </c>
      <c r="D46" s="201">
        <v>0.0936046511627907</v>
      </c>
      <c r="E46" s="21"/>
      <c r="F46" s="199" t="s">
        <v>143</v>
      </c>
      <c r="G46" s="62">
        <v>406</v>
      </c>
      <c r="H46" s="191">
        <v>0.7575757575757576</v>
      </c>
      <c r="J46" s="189" t="s">
        <v>134</v>
      </c>
      <c r="K46" s="62">
        <v>0</v>
      </c>
      <c r="L46" s="190">
        <v>-1</v>
      </c>
    </row>
    <row r="47" spans="2:12" s="49" customFormat="1" ht="19.5" customHeight="1">
      <c r="B47" s="199" t="s">
        <v>147</v>
      </c>
      <c r="C47" s="200">
        <v>1878</v>
      </c>
      <c r="D47" s="201">
        <v>0.3160476524176594</v>
      </c>
      <c r="E47" s="21"/>
      <c r="F47" s="199" t="s">
        <v>148</v>
      </c>
      <c r="G47" s="62">
        <v>386</v>
      </c>
      <c r="H47" s="191">
        <v>2.616822429906542</v>
      </c>
      <c r="J47" s="189" t="s">
        <v>154</v>
      </c>
      <c r="K47" s="62">
        <v>0</v>
      </c>
      <c r="L47" s="190" t="s">
        <v>156</v>
      </c>
    </row>
    <row r="48" spans="2:12" s="49" customFormat="1" ht="19.5" customHeight="1">
      <c r="B48" s="199" t="s">
        <v>148</v>
      </c>
      <c r="C48" s="200">
        <v>798</v>
      </c>
      <c r="D48" s="201">
        <v>1.9163636363636363</v>
      </c>
      <c r="E48" s="21"/>
      <c r="F48" s="199" t="s">
        <v>142</v>
      </c>
      <c r="G48" s="62">
        <v>294</v>
      </c>
      <c r="H48" s="191">
        <v>-0.006756756756756757</v>
      </c>
      <c r="J48" s="189" t="s">
        <v>148</v>
      </c>
      <c r="K48" s="62">
        <v>0</v>
      </c>
      <c r="L48" s="190" t="s">
        <v>156</v>
      </c>
    </row>
    <row r="49" spans="2:12" s="49" customFormat="1" ht="19.5" customHeight="1">
      <c r="B49" s="199" t="s">
        <v>150</v>
      </c>
      <c r="C49" s="200">
        <v>763</v>
      </c>
      <c r="D49" s="201" t="s">
        <v>156</v>
      </c>
      <c r="E49" s="21"/>
      <c r="F49" s="199" t="s">
        <v>146</v>
      </c>
      <c r="G49" s="62">
        <v>284</v>
      </c>
      <c r="H49" s="191">
        <v>0.02527075812274368</v>
      </c>
      <c r="J49" s="189" t="s">
        <v>155</v>
      </c>
      <c r="K49" s="62">
        <v>0</v>
      </c>
      <c r="L49" s="190" t="s">
        <v>156</v>
      </c>
    </row>
    <row r="50" spans="2:12" s="49" customFormat="1" ht="19.5" customHeight="1">
      <c r="B50" s="199" t="s">
        <v>151</v>
      </c>
      <c r="C50" s="200">
        <v>215</v>
      </c>
      <c r="D50" s="201" t="s">
        <v>156</v>
      </c>
      <c r="E50" s="21"/>
      <c r="F50" s="199" t="s">
        <v>145</v>
      </c>
      <c r="G50" s="62">
        <v>147</v>
      </c>
      <c r="H50" s="191" t="s">
        <v>156</v>
      </c>
      <c r="J50" s="189" t="s">
        <v>145</v>
      </c>
      <c r="K50" s="62">
        <v>0</v>
      </c>
      <c r="L50" s="190" t="s">
        <v>156</v>
      </c>
    </row>
    <row r="51" spans="2:12" s="49" customFormat="1" ht="19.5" customHeight="1">
      <c r="B51" s="199" t="s">
        <v>152</v>
      </c>
      <c r="C51" s="200">
        <v>0</v>
      </c>
      <c r="D51" s="201" t="s">
        <v>156</v>
      </c>
      <c r="E51" s="21"/>
      <c r="F51" s="199" t="s">
        <v>150</v>
      </c>
      <c r="G51" s="62">
        <v>111</v>
      </c>
      <c r="H51" s="191" t="s">
        <v>156</v>
      </c>
      <c r="J51" s="189" t="s">
        <v>152</v>
      </c>
      <c r="K51" s="62">
        <v>0</v>
      </c>
      <c r="L51" s="190" t="s">
        <v>156</v>
      </c>
    </row>
    <row r="52" spans="2:12" s="49" customFormat="1" ht="19.5" customHeight="1" thickBot="1">
      <c r="B52" s="199" t="s">
        <v>153</v>
      </c>
      <c r="C52" s="200">
        <v>0</v>
      </c>
      <c r="D52" s="201" t="s">
        <v>156</v>
      </c>
      <c r="E52" s="21"/>
      <c r="F52" s="199" t="s">
        <v>151</v>
      </c>
      <c r="G52" s="62">
        <v>66</v>
      </c>
      <c r="H52" s="191" t="s">
        <v>156</v>
      </c>
      <c r="J52" s="189" t="s">
        <v>153</v>
      </c>
      <c r="K52" s="62">
        <v>0</v>
      </c>
      <c r="L52" s="190" t="s">
        <v>156</v>
      </c>
    </row>
    <row r="53" spans="1:21" s="9" customFormat="1" ht="21.75" customHeight="1" thickBot="1">
      <c r="A53"/>
      <c r="B53" s="195" t="s">
        <v>39</v>
      </c>
      <c r="C53" s="197">
        <v>9979352</v>
      </c>
      <c r="D53" s="196">
        <v>0.0769615624942668</v>
      </c>
      <c r="E53" s="58"/>
      <c r="F53" s="195" t="s">
        <v>39</v>
      </c>
      <c r="G53" s="197">
        <v>144227</v>
      </c>
      <c r="H53" s="196">
        <v>0.017668143715954956</v>
      </c>
      <c r="I53" s="49"/>
      <c r="J53" s="195" t="s">
        <v>39</v>
      </c>
      <c r="K53" s="197">
        <v>44868340</v>
      </c>
      <c r="L53" s="196">
        <v>0.016135041394144466</v>
      </c>
      <c r="M53" s="49"/>
      <c r="N53" s="49"/>
      <c r="O53" s="49"/>
      <c r="P53" s="49"/>
      <c r="Q53" s="49"/>
      <c r="R53" s="49"/>
      <c r="S53" s="49"/>
      <c r="T53" s="49"/>
      <c r="U53" s="49"/>
    </row>
    <row r="54" spans="2:18" ht="12.75">
      <c r="B54" s="6"/>
      <c r="C54" s="66"/>
      <c r="E54" s="19"/>
      <c r="F54" s="4"/>
      <c r="G54" s="66"/>
      <c r="H54" s="49"/>
      <c r="J54" s="49"/>
      <c r="K54" s="66"/>
      <c r="L54" s="67"/>
      <c r="N54" s="57"/>
      <c r="P54" s="4"/>
      <c r="Q54" s="26"/>
      <c r="R54" s="7"/>
    </row>
    <row r="55" spans="2:16" ht="12.75">
      <c r="B55" s="8" t="s">
        <v>67</v>
      </c>
      <c r="H55" s="26"/>
      <c r="P55" s="4"/>
    </row>
    <row r="56" spans="8:19" ht="12.75">
      <c r="H56" s="26"/>
      <c r="R56" s="27"/>
      <c r="S56" s="25"/>
    </row>
    <row r="57" ht="12.75">
      <c r="H57" s="26"/>
    </row>
    <row r="58" spans="8:19" ht="12.75">
      <c r="H58" s="26"/>
      <c r="I58" s="58"/>
      <c r="N58" s="58"/>
      <c r="P58" s="19"/>
      <c r="Q58" s="19"/>
      <c r="S58" s="19"/>
    </row>
    <row r="59" spans="6:12" ht="12.75">
      <c r="F59" s="19"/>
      <c r="G59" s="58"/>
      <c r="J59" s="58"/>
      <c r="L59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0</v>
      </c>
      <c r="C4" s="98" t="s">
        <v>1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70</v>
      </c>
      <c r="B5" s="65" t="s">
        <v>15</v>
      </c>
      <c r="C5" s="99">
        <f>K42</f>
        <v>2678595</v>
      </c>
      <c r="D5" s="21"/>
      <c r="E5" s="74" t="s">
        <v>83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18</v>
      </c>
      <c r="K5" s="102">
        <v>586239</v>
      </c>
    </row>
    <row r="6" spans="1:11" s="49" customFormat="1" ht="19.5" customHeight="1">
      <c r="A6" s="49" t="s">
        <v>70</v>
      </c>
      <c r="B6" s="65" t="s">
        <v>5</v>
      </c>
      <c r="C6" s="99">
        <f>K30</f>
        <v>12046277</v>
      </c>
      <c r="D6" s="21"/>
      <c r="E6" s="75"/>
      <c r="F6" s="84" t="s">
        <v>55</v>
      </c>
      <c r="G6" s="82" t="e">
        <f>LOOKUP(F6,PAXAPTOS,PAXTOT)</f>
        <v>#REF!</v>
      </c>
      <c r="H6" s="103" t="e">
        <f>G6/C52-1</f>
        <v>#REF!</v>
      </c>
      <c r="I6" s="9"/>
      <c r="J6" s="101" t="s">
        <v>58</v>
      </c>
      <c r="K6" s="102">
        <v>15055</v>
      </c>
    </row>
    <row r="7" spans="1:11" s="49" customFormat="1" ht="19.5" customHeight="1">
      <c r="A7" s="49" t="s">
        <v>70</v>
      </c>
      <c r="B7" s="104" t="s">
        <v>57</v>
      </c>
      <c r="C7" s="99">
        <f>K21</f>
        <v>1117447</v>
      </c>
      <c r="D7" s="21"/>
      <c r="E7" s="76"/>
      <c r="F7" s="69" t="s">
        <v>51</v>
      </c>
      <c r="G7" s="82" t="e">
        <f>LOOKUP(F7,PAXAPTOS,PAXTOT)</f>
        <v>#REF!</v>
      </c>
      <c r="H7" s="103" t="e">
        <f>G7/C50-1</f>
        <v>#REF!</v>
      </c>
      <c r="I7" s="9"/>
      <c r="J7" s="101" t="s">
        <v>8</v>
      </c>
      <c r="K7" s="102">
        <v>8571144</v>
      </c>
    </row>
    <row r="8" spans="1:11" s="49" customFormat="1" ht="19.5" customHeight="1">
      <c r="A8" s="49" t="s">
        <v>70</v>
      </c>
      <c r="B8" s="65" t="s">
        <v>22</v>
      </c>
      <c r="C8" s="99">
        <f>K19</f>
        <v>590931</v>
      </c>
      <c r="D8" s="21"/>
      <c r="E8" s="76"/>
      <c r="F8" s="69" t="s">
        <v>53</v>
      </c>
      <c r="G8" s="82" t="e">
        <f>LOOKUP(F8,PAXAPTOS,PAXTOT)</f>
        <v>#REF!</v>
      </c>
      <c r="H8" s="103" t="e">
        <f>G8/C51-1</f>
        <v>#REF!</v>
      </c>
      <c r="I8" s="9"/>
      <c r="J8" s="101" t="s">
        <v>89</v>
      </c>
      <c r="K8" s="102">
        <v>830930</v>
      </c>
    </row>
    <row r="9" spans="1:11" s="49" customFormat="1" ht="19.5" customHeight="1">
      <c r="A9" s="49" t="s">
        <v>70</v>
      </c>
      <c r="B9" s="65" t="s">
        <v>30</v>
      </c>
      <c r="C9" s="99">
        <f>K14</f>
        <v>19328</v>
      </c>
      <c r="D9" s="21"/>
      <c r="E9" s="77" t="s">
        <v>69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90</v>
      </c>
      <c r="K9" s="102">
        <v>943992</v>
      </c>
    </row>
    <row r="10" spans="1:11" s="49" customFormat="1" ht="19.5" customHeight="1">
      <c r="A10" s="49" t="s">
        <v>70</v>
      </c>
      <c r="B10" s="65" t="s">
        <v>19</v>
      </c>
      <c r="C10" s="99">
        <f>K8</f>
        <v>830930</v>
      </c>
      <c r="D10" s="21"/>
      <c r="E10" s="76"/>
      <c r="F10" s="69" t="s">
        <v>3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91</v>
      </c>
      <c r="K10" s="102">
        <v>82596</v>
      </c>
    </row>
    <row r="11" spans="1:11" s="49" customFormat="1" ht="19.5" customHeight="1">
      <c r="A11" s="105" t="s">
        <v>70</v>
      </c>
      <c r="B11" s="106"/>
      <c r="C11" s="107">
        <f>SUM(C5:C10)</f>
        <v>17283508</v>
      </c>
      <c r="D11" s="21"/>
      <c r="E11" s="76"/>
      <c r="F11" s="69" t="s">
        <v>7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2</v>
      </c>
      <c r="K11" s="102">
        <v>24558138</v>
      </c>
    </row>
    <row r="12" spans="1:11" s="49" customFormat="1" ht="19.5" customHeight="1">
      <c r="A12" s="49" t="s">
        <v>77</v>
      </c>
      <c r="B12" s="65" t="s">
        <v>28</v>
      </c>
      <c r="C12" s="99">
        <f>K50</f>
        <v>215213</v>
      </c>
      <c r="D12" s="21"/>
      <c r="E12" s="76"/>
      <c r="F12" s="69" t="s">
        <v>12</v>
      </c>
      <c r="G12" s="82" t="e">
        <f t="shared" si="0"/>
        <v>#REF!</v>
      </c>
      <c r="H12" s="103" t="e">
        <f>G12/C20-1</f>
        <v>#REF!</v>
      </c>
      <c r="I12" s="9"/>
      <c r="J12" s="101" t="s">
        <v>9</v>
      </c>
      <c r="K12" s="102">
        <v>3395773</v>
      </c>
    </row>
    <row r="13" spans="1:11" s="49" customFormat="1" ht="19.5" customHeight="1">
      <c r="A13" s="105" t="s">
        <v>77</v>
      </c>
      <c r="B13" s="106"/>
      <c r="C13" s="107">
        <f>SUM(C12)</f>
        <v>215213</v>
      </c>
      <c r="D13" s="21"/>
      <c r="E13" s="76"/>
      <c r="F13" s="69" t="s">
        <v>10</v>
      </c>
      <c r="G13" s="82" t="e">
        <f t="shared" si="0"/>
        <v>#REF!</v>
      </c>
      <c r="H13" s="103" t="e">
        <f>G13/C24-1</f>
        <v>#REF!</v>
      </c>
      <c r="I13" s="9"/>
      <c r="J13" s="101" t="s">
        <v>92</v>
      </c>
      <c r="K13" s="102">
        <v>15772</v>
      </c>
    </row>
    <row r="14" spans="1:11" s="49" customFormat="1" ht="19.5" customHeight="1">
      <c r="A14" s="49" t="s">
        <v>72</v>
      </c>
      <c r="B14" s="104" t="s">
        <v>56</v>
      </c>
      <c r="C14" s="99">
        <f>K34</f>
        <v>20416083</v>
      </c>
      <c r="D14" s="21"/>
      <c r="E14" s="76"/>
      <c r="F14" s="69" t="s">
        <v>16</v>
      </c>
      <c r="G14" s="82" t="e">
        <f t="shared" si="0"/>
        <v>#REF!</v>
      </c>
      <c r="H14" s="103" t="e">
        <f>G14/C19-1</f>
        <v>#REF!</v>
      </c>
      <c r="I14" s="9"/>
      <c r="J14" s="101" t="s">
        <v>93</v>
      </c>
      <c r="K14" s="102">
        <v>19328</v>
      </c>
    </row>
    <row r="15" spans="1:11" s="49" customFormat="1" ht="19.5" customHeight="1">
      <c r="A15" s="49" t="s">
        <v>72</v>
      </c>
      <c r="B15" s="65" t="s">
        <v>13</v>
      </c>
      <c r="C15" s="99">
        <f>K32</f>
        <v>2631334</v>
      </c>
      <c r="D15" s="21"/>
      <c r="E15" s="76"/>
      <c r="F15" s="69" t="s">
        <v>24</v>
      </c>
      <c r="G15" s="82" t="e">
        <f t="shared" si="0"/>
        <v>#REF!</v>
      </c>
      <c r="H15" s="103" t="e">
        <f>G15/C21-1</f>
        <v>#REF!</v>
      </c>
      <c r="I15" s="9"/>
      <c r="J15" s="101" t="s">
        <v>94</v>
      </c>
      <c r="K15" s="102">
        <v>144498</v>
      </c>
    </row>
    <row r="16" spans="1:11" s="49" customFormat="1" ht="19.5" customHeight="1">
      <c r="A16" s="49" t="s">
        <v>72</v>
      </c>
      <c r="B16" s="65" t="s">
        <v>11</v>
      </c>
      <c r="C16" s="99">
        <f>K20</f>
        <v>4171580</v>
      </c>
      <c r="D16" s="21"/>
      <c r="E16" s="76"/>
      <c r="F16" s="69" t="s">
        <v>49</v>
      </c>
      <c r="G16" s="82" t="e">
        <f t="shared" si="0"/>
        <v>#REF!</v>
      </c>
      <c r="H16" s="103" t="e">
        <f>G16/C25-1</f>
        <v>#REF!</v>
      </c>
      <c r="I16" s="9"/>
      <c r="J16" s="101" t="s">
        <v>95</v>
      </c>
      <c r="K16" s="102">
        <v>3917109</v>
      </c>
    </row>
    <row r="17" spans="1:11" s="49" customFormat="1" ht="19.5" customHeight="1">
      <c r="A17" s="105" t="s">
        <v>72</v>
      </c>
      <c r="B17" s="106"/>
      <c r="C17" s="107">
        <f>SUM(C14:C16)</f>
        <v>27218997</v>
      </c>
      <c r="D17" s="21"/>
      <c r="E17" s="76"/>
      <c r="F17" s="69" t="s">
        <v>50</v>
      </c>
      <c r="G17" s="82" t="e">
        <f t="shared" si="0"/>
        <v>#REF!</v>
      </c>
      <c r="H17" s="103" t="e">
        <f>G17/C22-1</f>
        <v>#REF!</v>
      </c>
      <c r="I17" s="9"/>
      <c r="J17" s="101" t="s">
        <v>21</v>
      </c>
      <c r="K17" s="102">
        <v>2962988</v>
      </c>
    </row>
    <row r="18" spans="1:11" s="49" customFormat="1" ht="19.5" customHeight="1">
      <c r="A18" s="49" t="s">
        <v>69</v>
      </c>
      <c r="B18" s="65" t="s">
        <v>7</v>
      </c>
      <c r="C18" s="99">
        <f>K44</f>
        <v>8632178</v>
      </c>
      <c r="D18" s="21"/>
      <c r="E18" s="77" t="s">
        <v>68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3</v>
      </c>
      <c r="K18" s="102">
        <v>9467494</v>
      </c>
    </row>
    <row r="19" spans="1:11" s="49" customFormat="1" ht="19.5" customHeight="1">
      <c r="A19" s="49" t="s">
        <v>69</v>
      </c>
      <c r="B19" s="65" t="s">
        <v>16</v>
      </c>
      <c r="C19" s="99">
        <f>K43</f>
        <v>3368988</v>
      </c>
      <c r="D19" s="21"/>
      <c r="E19" s="76"/>
      <c r="F19" s="69" t="s">
        <v>2</v>
      </c>
      <c r="G19" s="82" t="e">
        <f t="shared" si="0"/>
        <v>#REF!</v>
      </c>
      <c r="H19" s="103" t="e">
        <f>G19/C38-1</f>
        <v>#REF!</v>
      </c>
      <c r="I19" s="9"/>
      <c r="J19" s="101" t="s">
        <v>96</v>
      </c>
      <c r="K19" s="102">
        <v>590931</v>
      </c>
    </row>
    <row r="20" spans="1:11" s="49" customFormat="1" ht="19.5" customHeight="1">
      <c r="A20" s="49" t="s">
        <v>69</v>
      </c>
      <c r="B20" s="65" t="s">
        <v>12</v>
      </c>
      <c r="C20" s="99">
        <f>K24</f>
        <v>5517136</v>
      </c>
      <c r="D20" s="21"/>
      <c r="E20" s="76"/>
      <c r="F20" s="69" t="s">
        <v>21</v>
      </c>
      <c r="G20" s="82" t="e">
        <f t="shared" si="0"/>
        <v>#REF!</v>
      </c>
      <c r="H20" s="103" t="e">
        <f>G20/C37-1</f>
        <v>#REF!</v>
      </c>
      <c r="I20" s="9"/>
      <c r="J20" s="101" t="s">
        <v>97</v>
      </c>
      <c r="K20" s="102">
        <v>4171580</v>
      </c>
    </row>
    <row r="21" spans="1:11" s="49" customFormat="1" ht="19.5" customHeight="1">
      <c r="A21" s="49" t="s">
        <v>69</v>
      </c>
      <c r="B21" s="65" t="s">
        <v>24</v>
      </c>
      <c r="C21" s="99">
        <f>K23</f>
        <v>1015667</v>
      </c>
      <c r="D21" s="21"/>
      <c r="E21" s="76"/>
      <c r="F21" s="69" t="s">
        <v>25</v>
      </c>
      <c r="G21" s="82" t="e">
        <f t="shared" si="0"/>
        <v>#REF!</v>
      </c>
      <c r="H21" s="103" t="e">
        <f>G21/C36-1</f>
        <v>#REF!</v>
      </c>
      <c r="I21" s="9"/>
      <c r="J21" s="101" t="s">
        <v>98</v>
      </c>
      <c r="K21" s="102">
        <v>1117447</v>
      </c>
    </row>
    <row r="22" spans="1:11" s="49" customFormat="1" ht="19.5" customHeight="1">
      <c r="A22" s="49" t="s">
        <v>69</v>
      </c>
      <c r="B22" s="65" t="s">
        <v>50</v>
      </c>
      <c r="C22" s="99">
        <f>K22</f>
        <v>30774</v>
      </c>
      <c r="D22" s="21"/>
      <c r="E22" s="76"/>
      <c r="F22" s="69" t="s">
        <v>34</v>
      </c>
      <c r="G22" s="82" t="e">
        <f t="shared" si="0"/>
        <v>#REF!</v>
      </c>
      <c r="H22" s="103">
        <v>0</v>
      </c>
      <c r="I22" s="9"/>
      <c r="J22" s="101" t="s">
        <v>50</v>
      </c>
      <c r="K22" s="102">
        <v>30774</v>
      </c>
    </row>
    <row r="23" spans="1:11" s="49" customFormat="1" ht="19.5" customHeight="1">
      <c r="A23" s="49" t="s">
        <v>69</v>
      </c>
      <c r="B23" s="65" t="s">
        <v>3</v>
      </c>
      <c r="C23" s="99">
        <f>K18</f>
        <v>9467494</v>
      </c>
      <c r="D23" s="21"/>
      <c r="E23" s="77" t="s">
        <v>72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99</v>
      </c>
      <c r="K23" s="102">
        <v>1015667</v>
      </c>
    </row>
    <row r="24" spans="1:11" s="49" customFormat="1" ht="19.5" customHeight="1">
      <c r="A24" s="49" t="s">
        <v>69</v>
      </c>
      <c r="B24" s="65" t="s">
        <v>10</v>
      </c>
      <c r="C24" s="99">
        <f>K16</f>
        <v>3917109</v>
      </c>
      <c r="D24" s="21"/>
      <c r="E24" s="76"/>
      <c r="F24" s="69" t="s">
        <v>56</v>
      </c>
      <c r="G24" s="82" t="e">
        <f t="shared" si="0"/>
        <v>#REF!</v>
      </c>
      <c r="H24" s="103" t="e">
        <f>G24/C14-1</f>
        <v>#REF!</v>
      </c>
      <c r="I24" s="9"/>
      <c r="J24" s="101" t="s">
        <v>12</v>
      </c>
      <c r="K24" s="102">
        <v>5517136</v>
      </c>
    </row>
    <row r="25" spans="1:11" s="49" customFormat="1" ht="19.5" customHeight="1">
      <c r="A25" s="49" t="s">
        <v>69</v>
      </c>
      <c r="B25" s="65" t="s">
        <v>49</v>
      </c>
      <c r="C25" s="99">
        <f>K15</f>
        <v>144498</v>
      </c>
      <c r="D25" s="21"/>
      <c r="E25" s="76"/>
      <c r="F25" s="69" t="s">
        <v>11</v>
      </c>
      <c r="G25" s="82" t="e">
        <f t="shared" si="0"/>
        <v>#REF!</v>
      </c>
      <c r="H25" s="103" t="e">
        <f>G25/C16-1</f>
        <v>#REF!</v>
      </c>
      <c r="I25" s="9"/>
      <c r="J25" s="101" t="s">
        <v>31</v>
      </c>
      <c r="K25" s="102">
        <v>65187</v>
      </c>
    </row>
    <row r="26" spans="1:11" s="49" customFormat="1" ht="19.5" customHeight="1">
      <c r="A26" s="105" t="s">
        <v>69</v>
      </c>
      <c r="B26" s="106"/>
      <c r="C26" s="107">
        <f>SUM(C18:C25)</f>
        <v>32093844</v>
      </c>
      <c r="D26" s="21"/>
      <c r="E26" s="76"/>
      <c r="F26" s="69" t="s">
        <v>13</v>
      </c>
      <c r="G26" s="82" t="e">
        <f t="shared" si="0"/>
        <v>#REF!</v>
      </c>
      <c r="H26" s="103" t="e">
        <f>G26/C15-1</f>
        <v>#REF!</v>
      </c>
      <c r="I26" s="9"/>
      <c r="J26" s="101" t="s">
        <v>54</v>
      </c>
      <c r="K26" s="102">
        <v>38385</v>
      </c>
    </row>
    <row r="27" spans="1:11" s="49" customFormat="1" ht="19.5" customHeight="1">
      <c r="A27" s="49" t="s">
        <v>78</v>
      </c>
      <c r="B27" s="65" t="s">
        <v>26</v>
      </c>
      <c r="C27" s="99">
        <f>K40</f>
        <v>342559</v>
      </c>
      <c r="D27" s="21"/>
      <c r="E27" s="77" t="s">
        <v>70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55</v>
      </c>
      <c r="K27" s="102">
        <v>38718614</v>
      </c>
    </row>
    <row r="28" spans="1:11" s="49" customFormat="1" ht="19.5" customHeight="1">
      <c r="A28" s="105" t="s">
        <v>78</v>
      </c>
      <c r="B28" s="106"/>
      <c r="C28" s="107">
        <f>SUM(C27)</f>
        <v>342559</v>
      </c>
      <c r="D28" s="21"/>
      <c r="E28" s="78"/>
      <c r="F28" s="71" t="s">
        <v>5</v>
      </c>
      <c r="G28" s="82" t="e">
        <f t="shared" si="0"/>
        <v>#REF!</v>
      </c>
      <c r="H28" s="103" t="e">
        <f>G28/C6-1</f>
        <v>#REF!</v>
      </c>
      <c r="I28" s="9"/>
      <c r="J28" s="101" t="s">
        <v>60</v>
      </c>
      <c r="K28" s="102">
        <v>261</v>
      </c>
    </row>
    <row r="29" spans="1:11" s="49" customFormat="1" ht="19.5" customHeight="1">
      <c r="A29" s="49" t="s">
        <v>76</v>
      </c>
      <c r="B29" s="65" t="s">
        <v>37</v>
      </c>
      <c r="C29" s="99">
        <f>K47</f>
        <v>442218</v>
      </c>
      <c r="D29" s="21"/>
      <c r="E29" s="76"/>
      <c r="F29" s="69" t="s">
        <v>15</v>
      </c>
      <c r="G29" s="82" t="e">
        <f t="shared" si="0"/>
        <v>#REF!</v>
      </c>
      <c r="H29" s="103" t="e">
        <f>G29/C5-1</f>
        <v>#REF!</v>
      </c>
      <c r="I29" s="9"/>
      <c r="J29" s="101" t="s">
        <v>51</v>
      </c>
      <c r="K29" s="102">
        <v>25979</v>
      </c>
    </row>
    <row r="30" spans="1:11" s="49" customFormat="1" ht="19.5" customHeight="1">
      <c r="A30" s="49" t="s">
        <v>76</v>
      </c>
      <c r="B30" s="65" t="s">
        <v>35</v>
      </c>
      <c r="C30" s="99">
        <f>K38</f>
        <v>21553</v>
      </c>
      <c r="D30" s="21"/>
      <c r="E30" s="76"/>
      <c r="F30" s="69" t="s">
        <v>57</v>
      </c>
      <c r="G30" s="82" t="e">
        <f t="shared" si="0"/>
        <v>#REF!</v>
      </c>
      <c r="H30" s="103" t="e">
        <f>G30/C7-1</f>
        <v>#REF!</v>
      </c>
      <c r="I30" s="9"/>
      <c r="J30" s="101" t="s">
        <v>5</v>
      </c>
      <c r="K30" s="102">
        <v>12046277</v>
      </c>
    </row>
    <row r="31" spans="1:11" s="49" customFormat="1" ht="19.5" customHeight="1">
      <c r="A31" s="49" t="s">
        <v>76</v>
      </c>
      <c r="B31" s="65" t="s">
        <v>31</v>
      </c>
      <c r="C31" s="99">
        <f>K25</f>
        <v>65187</v>
      </c>
      <c r="D31" s="21"/>
      <c r="E31" s="76"/>
      <c r="F31" s="69" t="s">
        <v>19</v>
      </c>
      <c r="G31" s="82" t="e">
        <f t="shared" si="0"/>
        <v>#REF!</v>
      </c>
      <c r="H31" s="103" t="e">
        <f>G31/C10-1</f>
        <v>#REF!</v>
      </c>
      <c r="I31" s="9"/>
      <c r="J31" s="101" t="s">
        <v>100</v>
      </c>
      <c r="K31" s="102">
        <v>245102</v>
      </c>
    </row>
    <row r="32" spans="1:11" s="49" customFormat="1" ht="19.5" customHeight="1">
      <c r="A32" s="105" t="s">
        <v>76</v>
      </c>
      <c r="B32" s="106"/>
      <c r="C32" s="107">
        <f>SUM(C29:C31)</f>
        <v>528958</v>
      </c>
      <c r="D32" s="21"/>
      <c r="E32" s="76"/>
      <c r="F32" s="69" t="s">
        <v>22</v>
      </c>
      <c r="G32" s="82" t="e">
        <f t="shared" si="0"/>
        <v>#REF!</v>
      </c>
      <c r="H32" s="103" t="e">
        <f>G32/C8-1</f>
        <v>#REF!</v>
      </c>
      <c r="I32" s="9"/>
      <c r="J32" s="101" t="s">
        <v>13</v>
      </c>
      <c r="K32" s="102">
        <v>2631334</v>
      </c>
    </row>
    <row r="33" spans="1:11" s="49" customFormat="1" ht="19.5" customHeight="1">
      <c r="A33" s="49" t="s">
        <v>82</v>
      </c>
      <c r="B33" s="65" t="s">
        <v>58</v>
      </c>
      <c r="C33" s="99">
        <f>K6</f>
        <v>15055</v>
      </c>
      <c r="D33" s="21"/>
      <c r="E33" s="76"/>
      <c r="F33" s="69" t="s">
        <v>30</v>
      </c>
      <c r="G33" s="82" t="e">
        <f t="shared" si="0"/>
        <v>#REF!</v>
      </c>
      <c r="H33" s="103" t="e">
        <f>G33/C9-1</f>
        <v>#REF!</v>
      </c>
      <c r="I33" s="9"/>
      <c r="J33" s="101" t="s">
        <v>52</v>
      </c>
      <c r="K33" s="102">
        <v>848427</v>
      </c>
    </row>
    <row r="34" spans="1:11" s="49" customFormat="1" ht="19.5" customHeight="1">
      <c r="A34" s="105" t="s">
        <v>82</v>
      </c>
      <c r="B34" s="106"/>
      <c r="C34" s="107">
        <f>SUM(C33)</f>
        <v>15055</v>
      </c>
      <c r="D34" s="21"/>
      <c r="E34" s="77" t="s">
        <v>71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56</v>
      </c>
      <c r="K34" s="102">
        <v>20416083</v>
      </c>
    </row>
    <row r="35" spans="1:11" s="49" customFormat="1" ht="19.5" customHeight="1">
      <c r="A35" s="49" t="s">
        <v>68</v>
      </c>
      <c r="B35" s="65" t="s">
        <v>34</v>
      </c>
      <c r="C35" s="99">
        <f>K37</f>
        <v>0</v>
      </c>
      <c r="D35" s="21"/>
      <c r="E35" s="76"/>
      <c r="F35" s="69" t="s">
        <v>8</v>
      </c>
      <c r="G35" s="82" t="e">
        <f t="shared" si="0"/>
        <v>#REF!</v>
      </c>
      <c r="H35" s="103" t="e">
        <f>G35/C67-1</f>
        <v>#REF!</v>
      </c>
      <c r="I35" s="9"/>
      <c r="J35" s="101" t="s">
        <v>33</v>
      </c>
      <c r="K35" s="102">
        <v>321418</v>
      </c>
    </row>
    <row r="36" spans="1:11" s="49" customFormat="1" ht="19.5" customHeight="1">
      <c r="A36" s="49" t="s">
        <v>68</v>
      </c>
      <c r="B36" s="65" t="s">
        <v>25</v>
      </c>
      <c r="C36" s="99">
        <f>K36</f>
        <v>1138009</v>
      </c>
      <c r="D36" s="21"/>
      <c r="E36" s="79"/>
      <c r="F36" s="72" t="s">
        <v>17</v>
      </c>
      <c r="G36" s="82" t="e">
        <f t="shared" si="0"/>
        <v>#REF!</v>
      </c>
      <c r="H36" s="103" t="e">
        <f>G36/C66-1</f>
        <v>#REF!</v>
      </c>
      <c r="I36" s="9"/>
      <c r="J36" s="101" t="s">
        <v>101</v>
      </c>
      <c r="K36" s="102">
        <v>1138009</v>
      </c>
    </row>
    <row r="37" spans="1:11" s="49" customFormat="1" ht="19.5" customHeight="1">
      <c r="A37" s="49" t="s">
        <v>68</v>
      </c>
      <c r="B37" s="65" t="s">
        <v>21</v>
      </c>
      <c r="C37" s="99">
        <f>K17</f>
        <v>2962988</v>
      </c>
      <c r="D37" s="21"/>
      <c r="E37" s="77" t="s">
        <v>73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102</v>
      </c>
      <c r="K37" s="102">
        <v>0</v>
      </c>
    </row>
    <row r="38" spans="1:11" s="49" customFormat="1" ht="19.5" customHeight="1">
      <c r="A38" s="49" t="s">
        <v>68</v>
      </c>
      <c r="B38" s="65" t="s">
        <v>2</v>
      </c>
      <c r="C38" s="99">
        <f>K11</f>
        <v>24558138</v>
      </c>
      <c r="D38" s="21"/>
      <c r="E38" s="76"/>
      <c r="F38" s="69" t="s">
        <v>9</v>
      </c>
      <c r="G38" s="82" t="e">
        <f t="shared" si="0"/>
        <v>#REF!</v>
      </c>
      <c r="H38" s="103" t="e">
        <f>G38/C60-1</f>
        <v>#REF!</v>
      </c>
      <c r="I38" s="9"/>
      <c r="J38" s="101" t="s">
        <v>103</v>
      </c>
      <c r="K38" s="102">
        <v>21553</v>
      </c>
    </row>
    <row r="39" spans="1:11" s="49" customFormat="1" ht="19.5" customHeight="1">
      <c r="A39" s="105" t="s">
        <v>68</v>
      </c>
      <c r="B39" s="106"/>
      <c r="C39" s="107">
        <f>SUM(C35:C38)</f>
        <v>28659135</v>
      </c>
      <c r="D39" s="21"/>
      <c r="E39" s="76"/>
      <c r="F39" s="69" t="s">
        <v>36</v>
      </c>
      <c r="G39" s="82" t="e">
        <f t="shared" si="0"/>
        <v>#REF!</v>
      </c>
      <c r="H39" s="103" t="e">
        <f>G39/C59-1</f>
        <v>#REF!</v>
      </c>
      <c r="I39" s="9"/>
      <c r="J39" s="101" t="s">
        <v>36</v>
      </c>
      <c r="K39" s="102">
        <v>295533</v>
      </c>
    </row>
    <row r="40" spans="1:11" s="49" customFormat="1" ht="19.5" customHeight="1">
      <c r="A40" s="49" t="s">
        <v>85</v>
      </c>
      <c r="B40" s="65" t="s">
        <v>59</v>
      </c>
      <c r="C40" s="99">
        <f>K13</f>
        <v>15772</v>
      </c>
      <c r="D40" s="21"/>
      <c r="E40" s="76"/>
      <c r="F40" s="69" t="s">
        <v>38</v>
      </c>
      <c r="G40" s="82" t="e">
        <f t="shared" si="0"/>
        <v>#REF!</v>
      </c>
      <c r="H40" s="103" t="e">
        <f>G40/C58-1</f>
        <v>#REF!</v>
      </c>
      <c r="I40" s="9"/>
      <c r="J40" s="101" t="s">
        <v>26</v>
      </c>
      <c r="K40" s="102">
        <v>342559</v>
      </c>
    </row>
    <row r="41" spans="1:11" s="49" customFormat="1" ht="19.5" customHeight="1">
      <c r="A41" s="105" t="s">
        <v>85</v>
      </c>
      <c r="B41" s="106"/>
      <c r="C41" s="107">
        <f>SUM(C40)</f>
        <v>15772</v>
      </c>
      <c r="D41" s="21"/>
      <c r="E41" s="77" t="s">
        <v>84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14</v>
      </c>
      <c r="K41" s="102">
        <v>1580675</v>
      </c>
    </row>
    <row r="42" spans="1:11" s="49" customFormat="1" ht="19.5" customHeight="1">
      <c r="A42" s="49" t="s">
        <v>79</v>
      </c>
      <c r="B42" s="65" t="s">
        <v>29</v>
      </c>
      <c r="C42" s="99">
        <f>K10</f>
        <v>82596</v>
      </c>
      <c r="D42" s="21"/>
      <c r="E42" s="76"/>
      <c r="F42" s="69" t="s">
        <v>14</v>
      </c>
      <c r="G42" s="82" t="e">
        <f t="shared" si="0"/>
        <v>#REF!</v>
      </c>
      <c r="H42" s="103" t="e">
        <f>G42/C45-1</f>
        <v>#REF!</v>
      </c>
      <c r="I42" s="9"/>
      <c r="J42" s="101" t="s">
        <v>15</v>
      </c>
      <c r="K42" s="102">
        <v>2678595</v>
      </c>
    </row>
    <row r="43" spans="1:11" s="49" customFormat="1" ht="19.5" customHeight="1">
      <c r="A43" s="105" t="s">
        <v>79</v>
      </c>
      <c r="B43" s="106"/>
      <c r="C43" s="107">
        <f>SUM(C42)</f>
        <v>82596</v>
      </c>
      <c r="D43" s="21"/>
      <c r="E43" s="76"/>
      <c r="F43" s="69" t="s">
        <v>27</v>
      </c>
      <c r="G43" s="82" t="e">
        <f t="shared" si="0"/>
        <v>#REF!</v>
      </c>
      <c r="H43" s="103" t="e">
        <f>G43/C44-1</f>
        <v>#REF!</v>
      </c>
      <c r="I43" s="9"/>
      <c r="J43" s="101" t="s">
        <v>16</v>
      </c>
      <c r="K43" s="102">
        <v>3368988</v>
      </c>
    </row>
    <row r="44" spans="1:11" s="49" customFormat="1" ht="19.5" customHeight="1">
      <c r="A44" s="49" t="s">
        <v>84</v>
      </c>
      <c r="B44" s="65" t="s">
        <v>27</v>
      </c>
      <c r="C44" s="99">
        <f>K48</f>
        <v>911974</v>
      </c>
      <c r="D44" s="21"/>
      <c r="E44" s="76"/>
      <c r="F44" s="69" t="s">
        <v>18</v>
      </c>
      <c r="G44" s="82" t="e">
        <f t="shared" si="0"/>
        <v>#REF!</v>
      </c>
      <c r="H44" s="103" t="e">
        <f>G44/C46-1</f>
        <v>#REF!</v>
      </c>
      <c r="I44" s="9"/>
      <c r="J44" s="101" t="s">
        <v>7</v>
      </c>
      <c r="K44" s="102">
        <v>8632178</v>
      </c>
    </row>
    <row r="45" spans="1:11" s="49" customFormat="1" ht="19.5" customHeight="1">
      <c r="A45" s="49" t="s">
        <v>84</v>
      </c>
      <c r="B45" s="65" t="s">
        <v>14</v>
      </c>
      <c r="C45" s="99">
        <f>K41</f>
        <v>1580675</v>
      </c>
      <c r="D45" s="21"/>
      <c r="E45" s="77" t="s">
        <v>74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39</v>
      </c>
      <c r="K45" s="102">
        <v>166146198</v>
      </c>
    </row>
    <row r="46" spans="1:11" s="49" customFormat="1" ht="19.5" customHeight="1">
      <c r="A46" s="49" t="s">
        <v>84</v>
      </c>
      <c r="B46" s="65" t="s">
        <v>18</v>
      </c>
      <c r="C46" s="99">
        <f>K5</f>
        <v>586239</v>
      </c>
      <c r="D46" s="21"/>
      <c r="E46" s="76"/>
      <c r="F46" s="69" t="s">
        <v>52</v>
      </c>
      <c r="G46" s="82" t="e">
        <f t="shared" si="0"/>
        <v>#REF!</v>
      </c>
      <c r="H46" s="103" t="e">
        <f>G46/C64-1</f>
        <v>#REF!</v>
      </c>
      <c r="I46" s="9"/>
      <c r="J46" s="101" t="s">
        <v>17</v>
      </c>
      <c r="K46" s="102">
        <v>3111951</v>
      </c>
    </row>
    <row r="47" spans="1:11" s="49" customFormat="1" ht="19.5" customHeight="1">
      <c r="A47" s="105" t="s">
        <v>84</v>
      </c>
      <c r="B47" s="106"/>
      <c r="C47" s="107">
        <f>SUM(C44:C46)</f>
        <v>3078888</v>
      </c>
      <c r="D47" s="21"/>
      <c r="E47" s="77" t="s">
        <v>80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104</v>
      </c>
      <c r="K47" s="102">
        <v>442218</v>
      </c>
    </row>
    <row r="48" spans="1:11" s="49" customFormat="1" ht="19.5" customHeight="1">
      <c r="A48" s="49" t="s">
        <v>81</v>
      </c>
      <c r="B48" s="65" t="s">
        <v>54</v>
      </c>
      <c r="C48" s="99">
        <f>K26</f>
        <v>38385</v>
      </c>
      <c r="D48" s="21"/>
      <c r="E48" s="76"/>
      <c r="F48" s="69" t="s">
        <v>20</v>
      </c>
      <c r="G48" s="82" t="e">
        <f t="shared" si="0"/>
        <v>#REF!</v>
      </c>
      <c r="H48" s="103" t="e">
        <f>G48/C62-1</f>
        <v>#REF!</v>
      </c>
      <c r="I48" s="9"/>
      <c r="J48" s="101" t="s">
        <v>27</v>
      </c>
      <c r="K48" s="102">
        <v>911974</v>
      </c>
    </row>
    <row r="49" spans="1:11" s="49" customFormat="1" ht="19.5" customHeight="1">
      <c r="A49" s="105" t="s">
        <v>81</v>
      </c>
      <c r="B49" s="106"/>
      <c r="C49" s="107">
        <f>SUM(C48)</f>
        <v>38385</v>
      </c>
      <c r="D49" s="21"/>
      <c r="E49" s="77" t="s">
        <v>78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38</v>
      </c>
      <c r="K49" s="102">
        <v>95094</v>
      </c>
    </row>
    <row r="50" spans="1:11" s="49" customFormat="1" ht="19.5" customHeight="1">
      <c r="A50" s="49" t="s">
        <v>83</v>
      </c>
      <c r="B50" s="65" t="s">
        <v>51</v>
      </c>
      <c r="C50" s="99">
        <f>K29</f>
        <v>25979</v>
      </c>
      <c r="D50" s="21"/>
      <c r="E50" s="76"/>
      <c r="F50" s="69" t="s">
        <v>26</v>
      </c>
      <c r="G50" s="82" t="e">
        <f t="shared" si="0"/>
        <v>#REF!</v>
      </c>
      <c r="H50" s="103" t="e">
        <f>G50/C27-1</f>
        <v>#REF!</v>
      </c>
      <c r="I50" s="9"/>
      <c r="J50" s="101" t="s">
        <v>105</v>
      </c>
      <c r="K50" s="102">
        <v>215213</v>
      </c>
    </row>
    <row r="51" spans="1:11" s="49" customFormat="1" ht="19.5" customHeight="1">
      <c r="A51" s="49" t="s">
        <v>83</v>
      </c>
      <c r="B51" s="104" t="s">
        <v>53</v>
      </c>
      <c r="C51" s="99">
        <f>K28</f>
        <v>261</v>
      </c>
      <c r="D51" s="21"/>
      <c r="E51" s="77" t="s">
        <v>76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83</v>
      </c>
      <c r="B52" s="104" t="s">
        <v>55</v>
      </c>
      <c r="C52" s="99">
        <f>K27</f>
        <v>38718614</v>
      </c>
      <c r="D52" s="21"/>
      <c r="E52" s="76"/>
      <c r="F52" s="69" t="s">
        <v>37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83</v>
      </c>
      <c r="B53" s="106"/>
      <c r="C53" s="107">
        <f>SUM(C50:C52)</f>
        <v>38744854</v>
      </c>
      <c r="D53" s="21"/>
      <c r="E53" s="76"/>
      <c r="F53" s="69" t="s">
        <v>31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32</v>
      </c>
      <c r="B54" s="65" t="s">
        <v>32</v>
      </c>
      <c r="C54" s="99">
        <f>K31</f>
        <v>245102</v>
      </c>
      <c r="D54" s="21"/>
      <c r="E54" s="76"/>
      <c r="F54" s="69" t="s">
        <v>35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32</v>
      </c>
      <c r="B55" s="106"/>
      <c r="C55" s="107">
        <f>SUM(C54)</f>
        <v>245102</v>
      </c>
      <c r="D55" s="21"/>
      <c r="E55" s="77" t="s">
        <v>77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75</v>
      </c>
      <c r="B56" s="65" t="s">
        <v>33</v>
      </c>
      <c r="C56" s="99">
        <f>K35</f>
        <v>321418</v>
      </c>
      <c r="D56" s="21"/>
      <c r="E56" s="76"/>
      <c r="F56" s="69" t="s">
        <v>28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75</v>
      </c>
      <c r="B57" s="106"/>
      <c r="C57" s="107">
        <f>SUM(C56)</f>
        <v>321418</v>
      </c>
      <c r="D57" s="21"/>
      <c r="E57" s="77" t="s">
        <v>75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73</v>
      </c>
      <c r="B58" s="65" t="s">
        <v>38</v>
      </c>
      <c r="C58" s="99">
        <f>K49</f>
        <v>95094</v>
      </c>
      <c r="D58" s="21"/>
      <c r="E58" s="76"/>
      <c r="F58" s="69" t="s">
        <v>33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73</v>
      </c>
      <c r="B59" s="65" t="s">
        <v>36</v>
      </c>
      <c r="C59" s="99">
        <f>K39</f>
        <v>295533</v>
      </c>
      <c r="D59" s="21"/>
      <c r="E59" s="77" t="s">
        <v>32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73</v>
      </c>
      <c r="B60" s="65" t="s">
        <v>9</v>
      </c>
      <c r="C60" s="99">
        <f>K12</f>
        <v>3395773</v>
      </c>
      <c r="D60" s="21"/>
      <c r="E60" s="76"/>
      <c r="F60" s="69" t="s">
        <v>32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73</v>
      </c>
      <c r="B61" s="106"/>
      <c r="C61" s="107">
        <f>SUM(C58:C60)</f>
        <v>3786400</v>
      </c>
      <c r="D61" s="21"/>
      <c r="E61" s="77" t="s">
        <v>79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80</v>
      </c>
      <c r="B62" s="65" t="s">
        <v>20</v>
      </c>
      <c r="C62" s="99">
        <f>K9</f>
        <v>943992</v>
      </c>
      <c r="D62" s="21"/>
      <c r="E62" s="76"/>
      <c r="F62" s="69" t="s">
        <v>29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80</v>
      </c>
      <c r="B63" s="106"/>
      <c r="C63" s="107">
        <f>SUM(C62)</f>
        <v>943992</v>
      </c>
      <c r="D63" s="21"/>
      <c r="E63" s="77" t="s">
        <v>81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74</v>
      </c>
      <c r="B64" s="65" t="s">
        <v>52</v>
      </c>
      <c r="C64" s="99">
        <f>K33</f>
        <v>848427</v>
      </c>
      <c r="D64" s="21"/>
      <c r="E64" s="76"/>
      <c r="F64" s="69" t="s">
        <v>54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74</v>
      </c>
      <c r="B65" s="106"/>
      <c r="C65" s="107">
        <f>SUM(C64)</f>
        <v>848427</v>
      </c>
      <c r="D65" s="21"/>
      <c r="E65" s="77" t="s">
        <v>85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71</v>
      </c>
      <c r="B66" s="65" t="s">
        <v>17</v>
      </c>
      <c r="C66" s="99">
        <f>K46</f>
        <v>3111951</v>
      </c>
      <c r="D66" s="21"/>
      <c r="E66" s="76"/>
      <c r="F66" s="69" t="s">
        <v>59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71</v>
      </c>
      <c r="B67" s="65" t="s">
        <v>8</v>
      </c>
      <c r="C67" s="99">
        <f>K7</f>
        <v>8571144</v>
      </c>
      <c r="D67" s="21"/>
      <c r="E67" s="77" t="s">
        <v>82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71</v>
      </c>
      <c r="B68" s="106"/>
      <c r="C68" s="107">
        <f>SUM(C66:C67)</f>
        <v>11683095</v>
      </c>
      <c r="D68" s="21"/>
      <c r="E68" s="80"/>
      <c r="F68" s="73" t="s">
        <v>58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39</v>
      </c>
      <c r="C69" s="109">
        <v>165952091</v>
      </c>
      <c r="D69" s="9"/>
      <c r="E69" s="9"/>
      <c r="F69" s="108" t="s">
        <v>39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63</v>
      </c>
      <c r="G71" s="26" t="s">
        <v>62</v>
      </c>
    </row>
    <row r="72" spans="2:7" ht="12.75">
      <c r="B72" s="92" t="s">
        <v>43</v>
      </c>
      <c r="G72" s="26" t="s">
        <v>61</v>
      </c>
    </row>
    <row r="73" spans="2:7" ht="12.75">
      <c r="B73" s="92" t="s">
        <v>44</v>
      </c>
      <c r="G73" s="26" t="s">
        <v>47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64</v>
      </c>
      <c r="D2" s="19"/>
    </row>
    <row r="3" spans="3:4" ht="12.75">
      <c r="C3" s="123" t="s">
        <v>42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0</v>
      </c>
      <c r="C5" s="16" t="s">
        <v>1</v>
      </c>
      <c r="D5" s="17" t="s">
        <v>40</v>
      </c>
      <c r="F5" s="125"/>
      <c r="G5" s="125"/>
      <c r="H5" s="125"/>
      <c r="I5" s="126" t="s">
        <v>106</v>
      </c>
    </row>
    <row r="6" spans="1:9" s="129" customFormat="1" ht="19.5" customHeight="1" thickBot="1" thickTop="1">
      <c r="A6" s="127" t="s">
        <v>70</v>
      </c>
      <c r="B6" s="128"/>
      <c r="C6" s="35">
        <f>SUM(C7:C12)</f>
        <v>224298</v>
      </c>
      <c r="D6" s="36"/>
      <c r="F6" s="130" t="s">
        <v>70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70</v>
      </c>
      <c r="B7" s="133" t="s">
        <v>89</v>
      </c>
      <c r="C7" s="85">
        <v>15046</v>
      </c>
      <c r="D7" s="86">
        <v>0.00858023863788712</v>
      </c>
      <c r="F7" s="125" t="s">
        <v>70</v>
      </c>
      <c r="G7" s="125" t="s">
        <v>19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70</v>
      </c>
      <c r="B8" s="135" t="s">
        <v>93</v>
      </c>
      <c r="C8" s="85">
        <v>8791</v>
      </c>
      <c r="D8" s="86">
        <v>0.08571075707052</v>
      </c>
      <c r="F8" s="125" t="s">
        <v>70</v>
      </c>
      <c r="G8" s="125" t="s">
        <v>30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70</v>
      </c>
      <c r="B9" s="135" t="s">
        <v>96</v>
      </c>
      <c r="C9" s="85">
        <v>13584</v>
      </c>
      <c r="D9" s="86">
        <v>0.0609184629803187</v>
      </c>
      <c r="F9" s="125" t="s">
        <v>70</v>
      </c>
      <c r="G9" s="125" t="s">
        <v>22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70</v>
      </c>
      <c r="B10" s="135" t="s">
        <v>98</v>
      </c>
      <c r="C10" s="85">
        <v>26599</v>
      </c>
      <c r="D10" s="86">
        <v>0.0662631283572517</v>
      </c>
      <c r="F10" s="125" t="s">
        <v>70</v>
      </c>
      <c r="G10" s="125" t="s">
        <v>23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70</v>
      </c>
      <c r="B11" s="135" t="s">
        <v>5</v>
      </c>
      <c r="C11" s="85">
        <v>116047</v>
      </c>
      <c r="D11" s="86">
        <v>0.052866993286155</v>
      </c>
      <c r="F11" s="125" t="s">
        <v>70</v>
      </c>
      <c r="G11" s="125" t="s">
        <v>5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70</v>
      </c>
      <c r="B12" s="138" t="s">
        <v>15</v>
      </c>
      <c r="C12" s="85">
        <v>44231</v>
      </c>
      <c r="D12" s="86">
        <v>0.149364654522776</v>
      </c>
      <c r="F12" s="125" t="s">
        <v>70</v>
      </c>
      <c r="G12" s="125" t="s">
        <v>15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77</v>
      </c>
      <c r="B13" s="128"/>
      <c r="C13" s="35">
        <f>SUM(C14)</f>
        <v>9386</v>
      </c>
      <c r="D13" s="36"/>
      <c r="F13" s="130" t="s">
        <v>77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77</v>
      </c>
      <c r="B14" s="139" t="s">
        <v>105</v>
      </c>
      <c r="C14" s="37">
        <v>9386</v>
      </c>
      <c r="D14" s="38">
        <v>-0.126721250465203</v>
      </c>
      <c r="F14" s="140" t="s">
        <v>77</v>
      </c>
      <c r="G14" s="140" t="s">
        <v>28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72</v>
      </c>
      <c r="B15" s="128"/>
      <c r="C15" s="35">
        <f>SUM(C16:C18)</f>
        <v>256195</v>
      </c>
      <c r="D15" s="36"/>
      <c r="F15" s="130" t="s">
        <v>72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72</v>
      </c>
      <c r="B16" s="139" t="s">
        <v>97</v>
      </c>
      <c r="C16" s="37">
        <v>48798</v>
      </c>
      <c r="D16" s="38">
        <v>0.0168368410085434</v>
      </c>
      <c r="F16" s="125" t="s">
        <v>72</v>
      </c>
      <c r="G16" s="125" t="s">
        <v>11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72</v>
      </c>
      <c r="B17" s="139" t="s">
        <v>13</v>
      </c>
      <c r="C17" s="37">
        <v>29538</v>
      </c>
      <c r="D17" s="38">
        <v>-0.0879955539088551</v>
      </c>
      <c r="F17" s="125" t="s">
        <v>72</v>
      </c>
      <c r="G17" s="125" t="s">
        <v>13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72</v>
      </c>
      <c r="B18" s="142" t="s">
        <v>56</v>
      </c>
      <c r="C18" s="37">
        <v>177859</v>
      </c>
      <c r="D18" s="38">
        <v>0.0524948517054465</v>
      </c>
      <c r="F18" s="125" t="s">
        <v>72</v>
      </c>
      <c r="G18" s="125" t="s">
        <v>6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88</v>
      </c>
      <c r="C19" s="85"/>
      <c r="D19" s="86"/>
      <c r="F19" s="125" t="s">
        <v>72</v>
      </c>
      <c r="G19" s="125" t="s">
        <v>88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69</v>
      </c>
      <c r="B20" s="128"/>
      <c r="C20" s="35">
        <f>SUM(C21:C28)</f>
        <v>338881</v>
      </c>
      <c r="D20" s="36"/>
      <c r="F20" s="130" t="s">
        <v>69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69</v>
      </c>
      <c r="B21" s="139" t="s">
        <v>94</v>
      </c>
      <c r="C21" s="37">
        <v>4082</v>
      </c>
      <c r="D21" s="38">
        <v>0.0713910761154856</v>
      </c>
      <c r="F21" s="125" t="s">
        <v>69</v>
      </c>
      <c r="G21" s="125" t="s">
        <v>49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69</v>
      </c>
      <c r="B22" s="139" t="s">
        <v>95</v>
      </c>
      <c r="C22" s="37">
        <v>39865</v>
      </c>
      <c r="D22" s="38">
        <v>0.00428265524625268</v>
      </c>
      <c r="F22" s="125" t="s">
        <v>69</v>
      </c>
      <c r="G22" s="125" t="s">
        <v>10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69</v>
      </c>
      <c r="B23" s="139" t="s">
        <v>3</v>
      </c>
      <c r="C23" s="37">
        <v>104659</v>
      </c>
      <c r="D23" s="38">
        <v>0.0496128851091142</v>
      </c>
      <c r="F23" s="125" t="s">
        <v>69</v>
      </c>
      <c r="G23" s="125" t="s">
        <v>3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69</v>
      </c>
      <c r="B24" s="139" t="s">
        <v>50</v>
      </c>
      <c r="C24" s="37">
        <v>3346</v>
      </c>
      <c r="D24" s="38">
        <v>-0.00771055753262159</v>
      </c>
      <c r="F24" s="125" t="s">
        <v>69</v>
      </c>
      <c r="G24" s="125" t="s">
        <v>50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69</v>
      </c>
      <c r="B25" s="139" t="s">
        <v>99</v>
      </c>
      <c r="C25" s="37">
        <v>19067</v>
      </c>
      <c r="D25" s="38">
        <v>0.0869342150267928</v>
      </c>
      <c r="F25" s="125" t="s">
        <v>69</v>
      </c>
      <c r="G25" s="125" t="s">
        <v>24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69</v>
      </c>
      <c r="B26" s="139" t="s">
        <v>12</v>
      </c>
      <c r="C26" s="37">
        <v>48446</v>
      </c>
      <c r="D26" s="38">
        <v>0.0163425430591394</v>
      </c>
      <c r="F26" s="147" t="s">
        <v>69</v>
      </c>
      <c r="G26" s="147" t="s">
        <v>12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69</v>
      </c>
      <c r="B27" s="139" t="s">
        <v>16</v>
      </c>
      <c r="C27" s="37">
        <v>56592</v>
      </c>
      <c r="D27" s="38">
        <v>0.0535016195688596</v>
      </c>
      <c r="F27" s="125" t="s">
        <v>69</v>
      </c>
      <c r="G27" s="125" t="s">
        <v>16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69</v>
      </c>
      <c r="B28" s="139" t="s">
        <v>7</v>
      </c>
      <c r="C28" s="37">
        <v>62824</v>
      </c>
      <c r="D28" s="38">
        <v>0.00510359171266299</v>
      </c>
      <c r="F28" s="125" t="s">
        <v>69</v>
      </c>
      <c r="G28" s="125" t="s">
        <v>7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78</v>
      </c>
      <c r="B29" s="128"/>
      <c r="C29" s="35">
        <f>SUM(C30)</f>
        <v>11643</v>
      </c>
      <c r="D29" s="36"/>
      <c r="F29" s="130" t="s">
        <v>78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78</v>
      </c>
      <c r="B30" s="139" t="s">
        <v>26</v>
      </c>
      <c r="C30" s="37">
        <v>11643</v>
      </c>
      <c r="D30" s="38">
        <v>0.0279886985696627</v>
      </c>
      <c r="F30" s="125" t="s">
        <v>78</v>
      </c>
      <c r="G30" s="125" t="s">
        <v>26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76</v>
      </c>
      <c r="B31" s="128"/>
      <c r="C31" s="35">
        <f>SUM(C32:C34)</f>
        <v>26606</v>
      </c>
      <c r="D31" s="36"/>
      <c r="F31" s="130" t="s">
        <v>76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76</v>
      </c>
      <c r="B32" s="139" t="s">
        <v>31</v>
      </c>
      <c r="C32" s="37">
        <v>5241</v>
      </c>
      <c r="D32" s="38">
        <v>0.664866581956798</v>
      </c>
      <c r="F32" s="125" t="s">
        <v>76</v>
      </c>
      <c r="G32" s="125" t="s">
        <v>31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76</v>
      </c>
      <c r="B33" s="139" t="s">
        <v>103</v>
      </c>
      <c r="C33" s="37">
        <v>9979</v>
      </c>
      <c r="D33" s="38">
        <v>-0.12595252693352</v>
      </c>
      <c r="F33" s="125" t="s">
        <v>76</v>
      </c>
      <c r="G33" s="125" t="s">
        <v>35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76</v>
      </c>
      <c r="B34" s="139" t="s">
        <v>104</v>
      </c>
      <c r="C34" s="37">
        <v>11386</v>
      </c>
      <c r="D34" s="38">
        <v>0.277603231597846</v>
      </c>
      <c r="F34" s="125" t="s">
        <v>76</v>
      </c>
      <c r="G34" s="125" t="s">
        <v>37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82</v>
      </c>
      <c r="B35" s="128"/>
      <c r="C35" s="35">
        <f>SUM(C36)</f>
        <v>1309</v>
      </c>
      <c r="D35" s="36"/>
      <c r="F35" s="130" t="s">
        <v>82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82</v>
      </c>
      <c r="B36" s="139" t="s">
        <v>58</v>
      </c>
      <c r="C36" s="37">
        <v>1309</v>
      </c>
      <c r="D36" s="38">
        <v>4.09338521400778</v>
      </c>
      <c r="F36" s="125" t="s">
        <v>82</v>
      </c>
      <c r="G36" s="125" t="s">
        <v>58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68</v>
      </c>
      <c r="B37" s="128"/>
      <c r="C37" s="35">
        <f>SUM(C38:C41)</f>
        <v>384547</v>
      </c>
      <c r="D37" s="36"/>
      <c r="F37" s="130" t="s">
        <v>68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68</v>
      </c>
      <c r="B38" s="139" t="s">
        <v>2</v>
      </c>
      <c r="C38" s="37">
        <v>291369</v>
      </c>
      <c r="D38" s="38">
        <v>0.0331501311963691</v>
      </c>
      <c r="F38" s="125" t="s">
        <v>68</v>
      </c>
      <c r="G38" s="125" t="s">
        <v>2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68</v>
      </c>
      <c r="B39" s="139" t="s">
        <v>21</v>
      </c>
      <c r="C39" s="37">
        <v>28668</v>
      </c>
      <c r="D39" s="38">
        <v>0.423577316516039</v>
      </c>
      <c r="F39" s="125" t="s">
        <v>68</v>
      </c>
      <c r="G39" s="125" t="s">
        <v>21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68</v>
      </c>
      <c r="B40" s="139" t="s">
        <v>101</v>
      </c>
      <c r="C40" s="37">
        <v>21608</v>
      </c>
      <c r="D40" s="38">
        <v>0.099419965401445</v>
      </c>
      <c r="F40" s="125" t="s">
        <v>68</v>
      </c>
      <c r="G40" s="125" t="s">
        <v>25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68</v>
      </c>
      <c r="B41" s="139" t="s">
        <v>102</v>
      </c>
      <c r="C41" s="37">
        <v>42902</v>
      </c>
      <c r="D41" s="38">
        <v>-0.173387795996224</v>
      </c>
      <c r="F41" s="125" t="s">
        <v>68</v>
      </c>
      <c r="G41" s="125" t="s">
        <v>34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85</v>
      </c>
      <c r="B42" s="128"/>
      <c r="C42" s="35">
        <f>SUM(C43)</f>
        <v>1981</v>
      </c>
      <c r="D42" s="36"/>
      <c r="F42" s="130" t="s">
        <v>85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85</v>
      </c>
      <c r="B43" s="139" t="s">
        <v>92</v>
      </c>
      <c r="C43" s="37">
        <v>1981</v>
      </c>
      <c r="D43" s="38" t="s">
        <v>87</v>
      </c>
      <c r="F43" s="125" t="s">
        <v>85</v>
      </c>
      <c r="G43" s="125" t="s">
        <v>59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79</v>
      </c>
      <c r="B44" s="128"/>
      <c r="C44" s="35">
        <f>SUM(C45)</f>
        <v>8230</v>
      </c>
      <c r="D44" s="36"/>
      <c r="F44" s="130" t="s">
        <v>79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79</v>
      </c>
      <c r="B45" s="139" t="s">
        <v>91</v>
      </c>
      <c r="C45" s="37">
        <v>8230</v>
      </c>
      <c r="D45" s="38">
        <v>-0.206670522459996</v>
      </c>
      <c r="F45" s="125" t="s">
        <v>79</v>
      </c>
      <c r="G45" s="125" t="s">
        <v>29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84</v>
      </c>
      <c r="B46" s="128"/>
      <c r="C46" s="35">
        <f>SUM(C47:C49)</f>
        <v>49996</v>
      </c>
      <c r="D46" s="36"/>
      <c r="F46" s="130" t="s">
        <v>84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84</v>
      </c>
      <c r="B47" s="139" t="s">
        <v>18</v>
      </c>
      <c r="C47" s="37">
        <v>12945</v>
      </c>
      <c r="D47" s="38">
        <v>0.0256714998811505</v>
      </c>
      <c r="F47" s="147" t="s">
        <v>84</v>
      </c>
      <c r="G47" s="147" t="s">
        <v>18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84</v>
      </c>
      <c r="B48" s="139" t="s">
        <v>14</v>
      </c>
      <c r="C48" s="37">
        <v>21593</v>
      </c>
      <c r="D48" s="38">
        <v>0.170098623604639</v>
      </c>
      <c r="F48" s="125" t="s">
        <v>84</v>
      </c>
      <c r="G48" s="125" t="s">
        <v>14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84</v>
      </c>
      <c r="B49" s="139" t="s">
        <v>27</v>
      </c>
      <c r="C49" s="37">
        <v>15458</v>
      </c>
      <c r="D49" s="38">
        <v>0.149037389429867</v>
      </c>
      <c r="F49" s="125" t="s">
        <v>84</v>
      </c>
      <c r="G49" s="125" t="s">
        <v>27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81</v>
      </c>
      <c r="B50" s="128"/>
      <c r="C50" s="35">
        <f>SUM(C51)</f>
        <v>2509</v>
      </c>
      <c r="D50" s="36"/>
      <c r="F50" s="130" t="s">
        <v>81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81</v>
      </c>
      <c r="B51" s="139" t="s">
        <v>54</v>
      </c>
      <c r="C51" s="37">
        <v>2509</v>
      </c>
      <c r="D51" s="38">
        <v>0.544950738916256</v>
      </c>
      <c r="F51" s="125" t="s">
        <v>81</v>
      </c>
      <c r="G51" s="125" t="s">
        <v>54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83</v>
      </c>
      <c r="B52" s="128"/>
      <c r="C52" s="35">
        <f>SUM(C53:C55)</f>
        <v>479257</v>
      </c>
      <c r="D52" s="36"/>
      <c r="F52" s="130" t="s">
        <v>83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83</v>
      </c>
      <c r="B53" s="142" t="s">
        <v>55</v>
      </c>
      <c r="C53" s="37">
        <v>401503</v>
      </c>
      <c r="D53" s="38">
        <v>0.0461146835363884</v>
      </c>
      <c r="F53" s="125" t="s">
        <v>83</v>
      </c>
      <c r="G53" s="125" t="s">
        <v>4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83</v>
      </c>
      <c r="B54" s="139" t="s">
        <v>60</v>
      </c>
      <c r="C54" s="41">
        <v>66404</v>
      </c>
      <c r="D54" s="38">
        <v>-0.0914265385983636</v>
      </c>
      <c r="F54" s="125" t="s">
        <v>83</v>
      </c>
      <c r="G54" s="125" t="s">
        <v>60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83</v>
      </c>
      <c r="B55" s="139" t="s">
        <v>51</v>
      </c>
      <c r="C55" s="37">
        <v>11350</v>
      </c>
      <c r="D55" s="38">
        <v>0.232356134636265</v>
      </c>
      <c r="F55" s="125" t="s">
        <v>83</v>
      </c>
      <c r="G55" s="125" t="s">
        <v>51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32</v>
      </c>
      <c r="B56" s="128"/>
      <c r="C56" s="35">
        <f>SUM(C57)</f>
        <v>9098</v>
      </c>
      <c r="D56" s="36"/>
      <c r="F56" s="130" t="s">
        <v>32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32</v>
      </c>
      <c r="B57" s="139" t="s">
        <v>100</v>
      </c>
      <c r="C57" s="37">
        <v>9098</v>
      </c>
      <c r="D57" s="38">
        <v>0.00898303205057114</v>
      </c>
      <c r="F57" s="125" t="s">
        <v>32</v>
      </c>
      <c r="G57" s="125" t="s">
        <v>32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75</v>
      </c>
      <c r="B58" s="128"/>
      <c r="C58" s="35">
        <f>SUM(C59)</f>
        <v>10361</v>
      </c>
      <c r="D58" s="36"/>
      <c r="F58" s="130" t="s">
        <v>75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75</v>
      </c>
      <c r="B59" s="139" t="s">
        <v>33</v>
      </c>
      <c r="C59" s="37">
        <v>10361</v>
      </c>
      <c r="D59" s="38">
        <v>0.0631028114098092</v>
      </c>
      <c r="F59" s="125" t="s">
        <v>75</v>
      </c>
      <c r="G59" s="125" t="s">
        <v>33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73</v>
      </c>
      <c r="B60" s="128"/>
      <c r="C60" s="35">
        <f>SUM(C61:C63)</f>
        <v>72395</v>
      </c>
      <c r="D60" s="36"/>
      <c r="F60" s="130" t="s">
        <v>73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73</v>
      </c>
      <c r="B61" s="139" t="s">
        <v>9</v>
      </c>
      <c r="C61" s="37">
        <v>50361</v>
      </c>
      <c r="D61" s="38">
        <v>0.144334113476789</v>
      </c>
      <c r="F61" s="125" t="s">
        <v>73</v>
      </c>
      <c r="G61" s="125" t="s">
        <v>9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73</v>
      </c>
      <c r="B62" s="139" t="s">
        <v>36</v>
      </c>
      <c r="C62" s="37">
        <v>9107</v>
      </c>
      <c r="D62" s="38">
        <v>0.0256785674062394</v>
      </c>
      <c r="F62" s="140" t="s">
        <v>73</v>
      </c>
      <c r="G62" s="140" t="s">
        <v>36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73</v>
      </c>
      <c r="B63" s="139" t="s">
        <v>38</v>
      </c>
      <c r="C63" s="37">
        <v>12927</v>
      </c>
      <c r="D63" s="38">
        <v>-0.0273869535776089</v>
      </c>
      <c r="F63" s="125" t="s">
        <v>73</v>
      </c>
      <c r="G63" s="125" t="s">
        <v>38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80</v>
      </c>
      <c r="B64" s="128"/>
      <c r="C64" s="35">
        <f>SUM(C65)</f>
        <v>14198</v>
      </c>
      <c r="D64" s="36"/>
      <c r="F64" s="130" t="s">
        <v>86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80</v>
      </c>
      <c r="B65" s="139" t="s">
        <v>90</v>
      </c>
      <c r="C65" s="37">
        <v>14198</v>
      </c>
      <c r="D65" s="38">
        <v>0.103442915986632</v>
      </c>
      <c r="F65" s="125" t="s">
        <v>86</v>
      </c>
      <c r="G65" s="125" t="s">
        <v>20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74</v>
      </c>
      <c r="B66" s="128"/>
      <c r="C66" s="35">
        <f>SUM(C67)</f>
        <v>12003</v>
      </c>
      <c r="D66" s="36"/>
      <c r="F66" s="130" t="s">
        <v>74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74</v>
      </c>
      <c r="B67" s="139" t="s">
        <v>52</v>
      </c>
      <c r="C67" s="37">
        <v>12003</v>
      </c>
      <c r="D67" s="38">
        <v>0.213404771532552</v>
      </c>
      <c r="F67" s="125" t="s">
        <v>74</v>
      </c>
      <c r="G67" s="125" t="s">
        <v>52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71</v>
      </c>
      <c r="B68" s="128"/>
      <c r="C68" s="35">
        <f>SUM(C69:C70)</f>
        <v>144066</v>
      </c>
      <c r="D68" s="36"/>
      <c r="F68" s="130" t="s">
        <v>71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71</v>
      </c>
      <c r="B69" s="139" t="s">
        <v>8</v>
      </c>
      <c r="C69" s="148">
        <v>71387</v>
      </c>
      <c r="D69" s="149">
        <v>0.0723438133721891</v>
      </c>
      <c r="F69" s="125" t="s">
        <v>71</v>
      </c>
      <c r="G69" s="125" t="s">
        <v>8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71</v>
      </c>
      <c r="B70" s="139" t="s">
        <v>17</v>
      </c>
      <c r="C70" s="37">
        <v>72679</v>
      </c>
      <c r="D70" s="38">
        <v>0.108807420629472</v>
      </c>
      <c r="F70" s="125" t="s">
        <v>71</v>
      </c>
      <c r="G70" s="125" t="s">
        <v>17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39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45</v>
      </c>
      <c r="D75" s="19"/>
    </row>
    <row r="76" spans="2:4" ht="15">
      <c r="B76" s="42" t="s">
        <v>46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64</v>
      </c>
      <c r="D2" s="19"/>
    </row>
    <row r="3" spans="3:5" ht="12">
      <c r="C3" s="123" t="s">
        <v>42</v>
      </c>
      <c r="D3" s="18"/>
      <c r="E3" s="1"/>
    </row>
    <row r="4" spans="3:5" ht="18" customHeight="1" thickBot="1">
      <c r="C4" s="208"/>
      <c r="D4" s="208"/>
      <c r="E4" s="208"/>
    </row>
    <row r="5" spans="2:5" s="31" customFormat="1" ht="18.75" thickTop="1">
      <c r="B5" s="44"/>
      <c r="C5" s="211" t="s">
        <v>48</v>
      </c>
      <c r="D5" s="212"/>
      <c r="E5" s="212"/>
    </row>
    <row r="6" spans="2:5" s="31" customFormat="1" ht="16.5" thickBot="1">
      <c r="B6" s="45"/>
      <c r="C6" s="209" t="s">
        <v>41</v>
      </c>
      <c r="D6" s="210"/>
      <c r="E6" s="32"/>
    </row>
    <row r="7" spans="2:10" s="31" customFormat="1" ht="16.5" thickBot="1">
      <c r="B7" s="46" t="s">
        <v>0</v>
      </c>
      <c r="C7" s="164" t="s">
        <v>1</v>
      </c>
      <c r="D7" s="33" t="s">
        <v>40</v>
      </c>
      <c r="E7" s="34"/>
      <c r="J7" s="126" t="s">
        <v>106</v>
      </c>
    </row>
    <row r="8" spans="1:10" s="168" customFormat="1" ht="17.25" thickBot="1" thickTop="1">
      <c r="A8" s="127" t="s">
        <v>70</v>
      </c>
      <c r="B8" s="165"/>
      <c r="C8" s="166">
        <f>SUM(C9:C14)</f>
        <v>12100142</v>
      </c>
      <c r="D8" s="39"/>
      <c r="E8" s="167"/>
      <c r="G8" s="169" t="s">
        <v>70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70</v>
      </c>
      <c r="B9" s="172" t="s">
        <v>89</v>
      </c>
      <c r="C9" s="173">
        <v>51138</v>
      </c>
      <c r="D9" s="87">
        <v>-0.138409178980001</v>
      </c>
      <c r="E9" s="21"/>
      <c r="G9" s="143" t="s">
        <v>70</v>
      </c>
      <c r="H9" s="174" t="s">
        <v>19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70</v>
      </c>
      <c r="B10" s="176" t="s">
        <v>93</v>
      </c>
      <c r="C10" s="177">
        <v>0</v>
      </c>
      <c r="D10" s="88" t="s">
        <v>87</v>
      </c>
      <c r="E10" s="21"/>
      <c r="G10" s="143" t="s">
        <v>70</v>
      </c>
      <c r="H10" s="174" t="s">
        <v>30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70</v>
      </c>
      <c r="B11" s="176" t="s">
        <v>96</v>
      </c>
      <c r="C11" s="177">
        <v>85891</v>
      </c>
      <c r="D11" s="88">
        <v>-0.151283090088043</v>
      </c>
      <c r="E11" s="21"/>
      <c r="G11" s="143" t="s">
        <v>70</v>
      </c>
      <c r="H11" s="174" t="s">
        <v>22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70</v>
      </c>
      <c r="B12" s="176" t="s">
        <v>98</v>
      </c>
      <c r="C12" s="177">
        <v>98300</v>
      </c>
      <c r="D12" s="88">
        <v>-0.32976511096717</v>
      </c>
      <c r="E12" s="21"/>
      <c r="G12" s="143" t="s">
        <v>70</v>
      </c>
      <c r="H12" s="174" t="s">
        <v>23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70</v>
      </c>
      <c r="B13" s="176" t="s">
        <v>5</v>
      </c>
      <c r="C13" s="177">
        <v>6811326</v>
      </c>
      <c r="D13" s="88">
        <v>-0.00383864274648329</v>
      </c>
      <c r="E13" s="21"/>
      <c r="G13" s="143" t="s">
        <v>70</v>
      </c>
      <c r="H13" s="174" t="s">
        <v>5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70</v>
      </c>
      <c r="B14" s="176" t="s">
        <v>15</v>
      </c>
      <c r="C14" s="178">
        <v>5053487</v>
      </c>
      <c r="D14" s="179">
        <v>0.17865201139868</v>
      </c>
      <c r="E14" s="21"/>
      <c r="G14" s="143" t="s">
        <v>70</v>
      </c>
      <c r="H14" s="174" t="s">
        <v>15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77</v>
      </c>
      <c r="B15" s="165"/>
      <c r="C15" s="166">
        <f>SUM(C16)</f>
        <v>9160282</v>
      </c>
      <c r="D15" s="39"/>
      <c r="E15" s="167"/>
      <c r="G15" s="169" t="s">
        <v>77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77</v>
      </c>
      <c r="B16" s="139" t="s">
        <v>105</v>
      </c>
      <c r="C16" s="41">
        <v>9160282</v>
      </c>
      <c r="D16" s="48">
        <v>0.0949989970787378</v>
      </c>
      <c r="E16" s="21"/>
      <c r="G16" s="143" t="s">
        <v>77</v>
      </c>
      <c r="H16" s="174" t="s">
        <v>28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72</v>
      </c>
      <c r="B17" s="165"/>
      <c r="C17" s="166">
        <f>SUM(C18:C20)</f>
        <v>28893973</v>
      </c>
      <c r="D17" s="39"/>
      <c r="E17" s="167"/>
      <c r="G17" s="169" t="s">
        <v>72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72</v>
      </c>
      <c r="B18" s="139" t="s">
        <v>97</v>
      </c>
      <c r="C18" s="41">
        <v>4510441</v>
      </c>
      <c r="D18" s="48">
        <v>0.0656149059988017</v>
      </c>
      <c r="E18" s="21"/>
      <c r="G18" s="143" t="s">
        <v>72</v>
      </c>
      <c r="H18" s="174" t="s">
        <v>11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72</v>
      </c>
      <c r="B19" s="139" t="s">
        <v>13</v>
      </c>
      <c r="C19" s="41">
        <v>3975395</v>
      </c>
      <c r="D19" s="48">
        <v>0.0729773417799074</v>
      </c>
      <c r="E19" s="21"/>
      <c r="G19" s="143" t="s">
        <v>72</v>
      </c>
      <c r="H19" s="174" t="s">
        <v>13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72</v>
      </c>
      <c r="B20" s="142" t="s">
        <v>56</v>
      </c>
      <c r="C20" s="41">
        <v>20408137</v>
      </c>
      <c r="D20" s="48">
        <v>0.0237134444254943</v>
      </c>
      <c r="E20" s="21"/>
      <c r="G20" s="143" t="s">
        <v>72</v>
      </c>
      <c r="H20" s="180" t="s">
        <v>6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69</v>
      </c>
      <c r="B21" s="165"/>
      <c r="C21" s="166">
        <f>SUM(C22:C29)</f>
        <v>87115351</v>
      </c>
      <c r="D21" s="39"/>
      <c r="E21" s="167"/>
      <c r="G21" s="169" t="s">
        <v>69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69</v>
      </c>
      <c r="B22" s="139" t="s">
        <v>94</v>
      </c>
      <c r="C22" s="41">
        <v>172947</v>
      </c>
      <c r="D22" s="50">
        <v>-0.00408851932257266</v>
      </c>
      <c r="E22" s="21"/>
      <c r="G22" s="143" t="s">
        <v>69</v>
      </c>
      <c r="H22" s="174" t="s">
        <v>49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69</v>
      </c>
      <c r="B23" s="139" t="s">
        <v>95</v>
      </c>
      <c r="C23" s="41">
        <v>3639811</v>
      </c>
      <c r="D23" s="48">
        <v>-0.014828947560736</v>
      </c>
      <c r="E23" s="21"/>
      <c r="G23" s="143" t="s">
        <v>69</v>
      </c>
      <c r="H23" s="174" t="s">
        <v>10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69</v>
      </c>
      <c r="B24" s="139" t="s">
        <v>3</v>
      </c>
      <c r="C24" s="41">
        <v>40934830</v>
      </c>
      <c r="D24" s="48">
        <v>0.0220921893280648</v>
      </c>
      <c r="E24" s="21"/>
      <c r="G24" s="181" t="s">
        <v>69</v>
      </c>
      <c r="H24" s="174" t="s">
        <v>3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69</v>
      </c>
      <c r="B25" s="139" t="s">
        <v>50</v>
      </c>
      <c r="C25" s="41">
        <v>3293</v>
      </c>
      <c r="D25" s="50">
        <v>0.202263599853961</v>
      </c>
      <c r="E25" s="21"/>
      <c r="G25" s="143" t="s">
        <v>69</v>
      </c>
      <c r="H25" s="174" t="s">
        <v>50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69</v>
      </c>
      <c r="B26" s="139" t="s">
        <v>99</v>
      </c>
      <c r="C26" s="41">
        <v>1502289</v>
      </c>
      <c r="D26" s="50">
        <v>0.048270477115536</v>
      </c>
      <c r="E26" s="21"/>
      <c r="G26" s="143" t="s">
        <v>69</v>
      </c>
      <c r="H26" s="174" t="s">
        <v>24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69</v>
      </c>
      <c r="B27" s="139" t="s">
        <v>12</v>
      </c>
      <c r="C27" s="41">
        <v>7996939</v>
      </c>
      <c r="D27" s="48">
        <v>0.0672836948984064</v>
      </c>
      <c r="E27" s="21"/>
      <c r="G27" s="143" t="s">
        <v>69</v>
      </c>
      <c r="H27" s="174" t="s">
        <v>12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69</v>
      </c>
      <c r="B28" s="139" t="s">
        <v>16</v>
      </c>
      <c r="C28" s="41">
        <v>23647190</v>
      </c>
      <c r="D28" s="48">
        <v>-0.00818435316959874</v>
      </c>
      <c r="E28" s="21"/>
      <c r="G28" s="143" t="s">
        <v>69</v>
      </c>
      <c r="H28" s="174" t="s">
        <v>16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69</v>
      </c>
      <c r="B29" s="139" t="s">
        <v>7</v>
      </c>
      <c r="C29" s="41">
        <v>9218052</v>
      </c>
      <c r="D29" s="48">
        <v>0.050464638241301</v>
      </c>
      <c r="E29" s="21"/>
      <c r="G29" s="143" t="s">
        <v>69</v>
      </c>
      <c r="H29" s="174" t="s">
        <v>7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78</v>
      </c>
      <c r="B30" s="165"/>
      <c r="C30" s="166">
        <f>SUM(C31)</f>
        <v>27274</v>
      </c>
      <c r="D30" s="39"/>
      <c r="E30" s="167"/>
      <c r="G30" s="169" t="s">
        <v>78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78</v>
      </c>
      <c r="B31" s="139" t="s">
        <v>26</v>
      </c>
      <c r="C31" s="41">
        <v>27274</v>
      </c>
      <c r="D31" s="48">
        <v>-0.315016199110933</v>
      </c>
      <c r="E31" s="21"/>
      <c r="G31" s="143" t="s">
        <v>78</v>
      </c>
      <c r="H31" s="174" t="s">
        <v>26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76</v>
      </c>
      <c r="B32" s="165"/>
      <c r="C32" s="166">
        <f>SUM(C33:C35)</f>
        <v>678750</v>
      </c>
      <c r="D32" s="39"/>
      <c r="E32" s="167"/>
      <c r="G32" s="169" t="s">
        <v>76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76</v>
      </c>
      <c r="B33" s="139" t="s">
        <v>31</v>
      </c>
      <c r="C33" s="41">
        <v>33</v>
      </c>
      <c r="D33" s="50">
        <v>2.66666666666667</v>
      </c>
      <c r="E33" s="21"/>
      <c r="G33" s="143" t="s">
        <v>76</v>
      </c>
      <c r="H33" s="174" t="s">
        <v>31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76</v>
      </c>
      <c r="B34" s="139" t="s">
        <v>103</v>
      </c>
      <c r="C34" s="41">
        <v>500</v>
      </c>
      <c r="D34" s="48" t="s">
        <v>87</v>
      </c>
      <c r="E34" s="21"/>
      <c r="G34" s="143" t="s">
        <v>76</v>
      </c>
      <c r="H34" s="174" t="s">
        <v>35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76</v>
      </c>
      <c r="B35" s="139" t="s">
        <v>104</v>
      </c>
      <c r="C35" s="51">
        <v>678217</v>
      </c>
      <c r="D35" s="50">
        <v>2.25282372746414</v>
      </c>
      <c r="E35" s="21"/>
      <c r="G35" s="143" t="s">
        <v>76</v>
      </c>
      <c r="H35" s="174" t="s">
        <v>37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82</v>
      </c>
      <c r="B36" s="165"/>
      <c r="C36" s="166">
        <f>SUM(C37)</f>
        <v>0</v>
      </c>
      <c r="D36" s="39"/>
      <c r="E36" s="167"/>
      <c r="G36" s="169" t="s">
        <v>82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82</v>
      </c>
      <c r="B37" s="139" t="s">
        <v>58</v>
      </c>
      <c r="C37" s="41">
        <v>0</v>
      </c>
      <c r="D37" s="48" t="s">
        <v>87</v>
      </c>
      <c r="E37" s="21"/>
      <c r="G37" s="143" t="s">
        <v>82</v>
      </c>
      <c r="H37" s="174" t="s">
        <v>58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68</v>
      </c>
      <c r="B38" s="165"/>
      <c r="C38" s="166">
        <f>SUM(C39:C42)</f>
        <v>85139166</v>
      </c>
      <c r="D38" s="39"/>
      <c r="E38" s="167"/>
      <c r="G38" s="169" t="s">
        <v>68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68</v>
      </c>
      <c r="B39" s="139" t="s">
        <v>2</v>
      </c>
      <c r="C39" s="41">
        <v>84984845</v>
      </c>
      <c r="D39" s="48">
        <v>0.212030042997231</v>
      </c>
      <c r="E39" s="21"/>
      <c r="G39" s="181" t="s">
        <v>68</v>
      </c>
      <c r="H39" s="174" t="s">
        <v>2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68</v>
      </c>
      <c r="B40" s="139" t="s">
        <v>21</v>
      </c>
      <c r="C40" s="41">
        <v>142973</v>
      </c>
      <c r="D40" s="48">
        <v>-0.5068995368119</v>
      </c>
      <c r="E40" s="21"/>
      <c r="G40" s="143" t="s">
        <v>68</v>
      </c>
      <c r="H40" s="174" t="s">
        <v>21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68</v>
      </c>
      <c r="B41" s="139" t="s">
        <v>101</v>
      </c>
      <c r="C41" s="41">
        <v>11348</v>
      </c>
      <c r="D41" s="48">
        <v>1.6986920332937</v>
      </c>
      <c r="E41" s="21"/>
      <c r="G41" s="143" t="s">
        <v>68</v>
      </c>
      <c r="H41" s="174" t="s">
        <v>25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68</v>
      </c>
      <c r="B42" s="139" t="s">
        <v>102</v>
      </c>
      <c r="C42" s="51" t="s">
        <v>87</v>
      </c>
      <c r="D42" s="50" t="s">
        <v>87</v>
      </c>
      <c r="E42" s="21"/>
      <c r="G42" s="143" t="s">
        <v>68</v>
      </c>
      <c r="H42" s="174" t="s">
        <v>34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85</v>
      </c>
      <c r="B43" s="165"/>
      <c r="C43" s="166">
        <f>SUM(C44)</f>
        <v>8148</v>
      </c>
      <c r="D43" s="39"/>
      <c r="E43" s="167"/>
      <c r="G43" s="169" t="s">
        <v>85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85</v>
      </c>
      <c r="B44" s="139" t="s">
        <v>92</v>
      </c>
      <c r="C44" s="41">
        <v>8148</v>
      </c>
      <c r="D44" s="48" t="s">
        <v>87</v>
      </c>
      <c r="E44" s="21"/>
      <c r="G44" s="143" t="s">
        <v>85</v>
      </c>
      <c r="H44" s="174" t="s">
        <v>59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79</v>
      </c>
      <c r="B45" s="165"/>
      <c r="C45" s="166">
        <f>SUM(C46)</f>
        <v>0</v>
      </c>
      <c r="D45" s="39"/>
      <c r="E45" s="167"/>
      <c r="G45" s="169" t="s">
        <v>79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79</v>
      </c>
      <c r="B46" s="139" t="s">
        <v>91</v>
      </c>
      <c r="C46" s="41">
        <v>0</v>
      </c>
      <c r="D46" s="48">
        <v>-1</v>
      </c>
      <c r="E46" s="21"/>
      <c r="G46" s="143" t="s">
        <v>79</v>
      </c>
      <c r="H46" s="174" t="s">
        <v>29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84</v>
      </c>
      <c r="B47" s="165"/>
      <c r="C47" s="166">
        <f>SUM(C48:C50)</f>
        <v>6507526</v>
      </c>
      <c r="D47" s="39"/>
      <c r="E47" s="167"/>
      <c r="G47" s="169" t="s">
        <v>84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84</v>
      </c>
      <c r="B48" s="139" t="s">
        <v>18</v>
      </c>
      <c r="C48" s="41">
        <v>539184</v>
      </c>
      <c r="D48" s="48">
        <v>-0.0050927771135025</v>
      </c>
      <c r="E48" s="21"/>
      <c r="G48" s="143" t="s">
        <v>84</v>
      </c>
      <c r="H48" s="174" t="s">
        <v>18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84</v>
      </c>
      <c r="B49" s="139" t="s">
        <v>14</v>
      </c>
      <c r="C49" s="41">
        <v>4938613</v>
      </c>
      <c r="D49" s="48">
        <v>-0.0714386439647995</v>
      </c>
      <c r="E49" s="21"/>
      <c r="G49" s="143" t="s">
        <v>84</v>
      </c>
      <c r="H49" s="174" t="s">
        <v>14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84</v>
      </c>
      <c r="B50" s="139" t="s">
        <v>27</v>
      </c>
      <c r="C50" s="41">
        <v>1029729</v>
      </c>
      <c r="D50" s="48">
        <v>-0.0922755236877064</v>
      </c>
      <c r="E50" s="21"/>
      <c r="G50" s="143" t="s">
        <v>84</v>
      </c>
      <c r="H50" s="174" t="s">
        <v>27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81</v>
      </c>
      <c r="B51" s="165"/>
      <c r="C51" s="166">
        <f>SUM(C52)</f>
        <v>8</v>
      </c>
      <c r="D51" s="39"/>
      <c r="E51" s="167"/>
      <c r="G51" s="169" t="s">
        <v>81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81</v>
      </c>
      <c r="B52" s="139" t="s">
        <v>54</v>
      </c>
      <c r="C52" s="41">
        <v>8</v>
      </c>
      <c r="D52" s="50">
        <v>-0.932203389830508</v>
      </c>
      <c r="E52" s="21"/>
      <c r="G52" s="143" t="s">
        <v>81</v>
      </c>
      <c r="H52" s="174" t="s">
        <v>54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83</v>
      </c>
      <c r="B53" s="165"/>
      <c r="C53" s="166">
        <f>SUM(C54:C56)</f>
        <v>341176545</v>
      </c>
      <c r="D53" s="39"/>
      <c r="E53" s="167"/>
      <c r="G53" s="169" t="s">
        <v>83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83</v>
      </c>
      <c r="B54" s="142" t="s">
        <v>55</v>
      </c>
      <c r="C54" s="41">
        <v>341176527</v>
      </c>
      <c r="D54" s="48">
        <v>0.11122978108671</v>
      </c>
      <c r="E54" s="21"/>
      <c r="G54" s="143" t="s">
        <v>83</v>
      </c>
      <c r="H54" s="180" t="s">
        <v>4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83</v>
      </c>
      <c r="B55" s="139" t="s">
        <v>60</v>
      </c>
      <c r="C55" s="51">
        <v>0</v>
      </c>
      <c r="D55" s="50" t="s">
        <v>87</v>
      </c>
      <c r="E55" s="21"/>
      <c r="G55" s="143" t="s">
        <v>83</v>
      </c>
      <c r="H55" s="174" t="s">
        <v>60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83</v>
      </c>
      <c r="B56" s="139" t="s">
        <v>51</v>
      </c>
      <c r="C56" s="41">
        <v>18</v>
      </c>
      <c r="D56" s="48">
        <v>-0.984140969162996</v>
      </c>
      <c r="E56" s="21"/>
      <c r="G56" s="143" t="s">
        <v>83</v>
      </c>
      <c r="H56" s="174" t="s">
        <v>51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32</v>
      </c>
      <c r="B57" s="165"/>
      <c r="C57" s="166">
        <f>SUM(C58)</f>
        <v>387392</v>
      </c>
      <c r="D57" s="39"/>
      <c r="E57" s="167"/>
      <c r="G57" s="169" t="s">
        <v>32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32</v>
      </c>
      <c r="B58" s="139" t="s">
        <v>100</v>
      </c>
      <c r="C58" s="51">
        <v>387392</v>
      </c>
      <c r="D58" s="50">
        <v>-0.191761387344984</v>
      </c>
      <c r="E58" s="21"/>
      <c r="G58" s="143" t="s">
        <v>32</v>
      </c>
      <c r="H58" s="174" t="s">
        <v>32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75</v>
      </c>
      <c r="B59" s="165"/>
      <c r="C59" s="166">
        <f>SUM(C60)</f>
        <v>119427</v>
      </c>
      <c r="D59" s="39"/>
      <c r="E59" s="167"/>
      <c r="G59" s="169" t="s">
        <v>75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75</v>
      </c>
      <c r="B60" s="139" t="s">
        <v>33</v>
      </c>
      <c r="C60" s="51">
        <v>119427</v>
      </c>
      <c r="D60" s="50">
        <v>-0.358870707981705</v>
      </c>
      <c r="E60" s="21"/>
      <c r="G60" s="143" t="s">
        <v>75</v>
      </c>
      <c r="H60" s="174" t="s">
        <v>33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73</v>
      </c>
      <c r="B61" s="165"/>
      <c r="C61" s="166">
        <f>SUM(C62:C64)</f>
        <v>48161431</v>
      </c>
      <c r="D61" s="39"/>
      <c r="E61" s="167"/>
      <c r="G61" s="169" t="s">
        <v>73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73</v>
      </c>
      <c r="B62" s="139" t="s">
        <v>9</v>
      </c>
      <c r="C62" s="41">
        <v>4152815</v>
      </c>
      <c r="D62" s="48">
        <v>0.0889490478679064</v>
      </c>
      <c r="E62" s="21"/>
      <c r="G62" s="143" t="s">
        <v>73</v>
      </c>
      <c r="H62" s="174" t="s">
        <v>9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73</v>
      </c>
      <c r="B63" s="139" t="s">
        <v>36</v>
      </c>
      <c r="C63" s="51">
        <v>325183</v>
      </c>
      <c r="D63" s="50">
        <v>2.36781763950454</v>
      </c>
      <c r="E63" s="21"/>
      <c r="G63" s="143" t="s">
        <v>73</v>
      </c>
      <c r="H63" s="174" t="s">
        <v>36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73</v>
      </c>
      <c r="B64" s="139" t="s">
        <v>38</v>
      </c>
      <c r="C64" s="51">
        <v>43683433</v>
      </c>
      <c r="D64" s="50">
        <v>0.0878470290513016</v>
      </c>
      <c r="E64" s="21"/>
      <c r="G64" s="143" t="s">
        <v>73</v>
      </c>
      <c r="H64" s="174" t="s">
        <v>38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80</v>
      </c>
      <c r="B65" s="165"/>
      <c r="C65" s="166">
        <f>SUM(C66)</f>
        <v>420256</v>
      </c>
      <c r="D65" s="39"/>
      <c r="E65" s="167"/>
      <c r="G65" s="169" t="s">
        <v>86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80</v>
      </c>
      <c r="B66" s="139" t="s">
        <v>90</v>
      </c>
      <c r="C66" s="41">
        <v>420256</v>
      </c>
      <c r="D66" s="50">
        <v>-0.132492914513842</v>
      </c>
      <c r="E66" s="21"/>
      <c r="G66" s="143" t="s">
        <v>86</v>
      </c>
      <c r="H66" s="174" t="s">
        <v>20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74</v>
      </c>
      <c r="B67" s="165"/>
      <c r="C67" s="166">
        <f>SUM(C68)</f>
        <v>19101</v>
      </c>
      <c r="D67" s="39"/>
      <c r="E67" s="167"/>
      <c r="G67" s="169" t="s">
        <v>74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74</v>
      </c>
      <c r="B68" s="139" t="s">
        <v>52</v>
      </c>
      <c r="C68" s="41">
        <v>19101</v>
      </c>
      <c r="D68" s="50">
        <v>-0.743410977673894</v>
      </c>
      <c r="E68" s="21"/>
      <c r="G68" s="143" t="s">
        <v>74</v>
      </c>
      <c r="H68" s="174" t="s">
        <v>52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71</v>
      </c>
      <c r="B69" s="165"/>
      <c r="C69" s="166">
        <f>SUM(C70:C71)</f>
        <v>18206021</v>
      </c>
      <c r="D69" s="39"/>
      <c r="E69" s="167"/>
      <c r="G69" s="169" t="s">
        <v>71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71</v>
      </c>
      <c r="B70" s="139" t="s">
        <v>8</v>
      </c>
      <c r="C70" s="41">
        <v>6036750</v>
      </c>
      <c r="D70" s="48">
        <v>0.0323970971971062</v>
      </c>
      <c r="E70" s="21"/>
      <c r="G70" s="143" t="s">
        <v>71</v>
      </c>
      <c r="H70" s="174" t="s">
        <v>8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71</v>
      </c>
      <c r="B71" s="139" t="s">
        <v>17</v>
      </c>
      <c r="C71" s="41">
        <v>12169271</v>
      </c>
      <c r="D71" s="48">
        <v>0.0339520226018289</v>
      </c>
      <c r="E71" s="21"/>
      <c r="G71" s="143" t="s">
        <v>71</v>
      </c>
      <c r="H71" s="174" t="s">
        <v>17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39</v>
      </c>
      <c r="C73" s="30">
        <v>638120793</v>
      </c>
      <c r="D73" s="184">
        <v>0.0988338708056171</v>
      </c>
      <c r="E73" s="10"/>
      <c r="G73" s="9"/>
      <c r="H73" s="43" t="s">
        <v>39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fjhurtado</cp:lastModifiedBy>
  <cp:lastPrinted>2006-06-12T08:01:43Z</cp:lastPrinted>
  <dcterms:created xsi:type="dcterms:W3CDTF">1999-08-12T05:51:24Z</dcterms:created>
  <dcterms:modified xsi:type="dcterms:W3CDTF">2008-01-24T11:51:28Z</dcterms:modified>
  <cp:category/>
  <cp:version/>
  <cp:contentType/>
  <cp:contentStatus/>
</cp:coreProperties>
</file>