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AGO 2006 (pax,ops,mer)" sheetId="2" r:id="rId2"/>
    <sheet name="ACUMULADO ENE-AGO 06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<sst xmlns="http://schemas.openxmlformats.org/spreadsheetml/2006/main" count="1047" uniqueCount="124">
  <si>
    <t>Agosto     de 2006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</si>
  <si>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ut="18/05/2007 11:50:37"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msgID="428032964120FEF1F4634E9522DB2DA6"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rows="50" cols="7" /&gt;&lt;esdo ews="" ece="" ptn="" /&gt;&lt;/excel&gt;&lt;pgs&gt;&lt;pg rows="47" cols="6" nrr="665" nrc="96"&gt;&lt;pg /&gt;&lt;bls&gt;&lt;bl sr="1" sc="1" rfetch="47" cfetch="6" posid="1" darows="0" dacols="0"&gt;&lt;excel&gt;&lt;epo ews="01. Pax y % por meses" ece="A1" ptn="" qtn="" rows="50"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</si>
  <si>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ut="18/05/2007 11:50:47"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msgID="8CBC02BC4A73FD954C2EBAA9E955DE3D"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rows="50" cols="7" /&gt;&lt;esdo ews="" ece="" ptn="" /&gt;&lt;/excel&gt;&lt;pgs&gt;&lt;pg rows="47" cols="6" nrr="712" nrc="102"&gt;&lt;pg /&gt;&lt;bls&gt;&lt;bl sr="1" sc="1" rfetch="47" cfetch="6" posid="1" darows="0" dacols="0"&gt;&lt;excel&gt;&lt;epo ews="01. Pax y % por meses" ece="J1" ptn="" qtn="" rows="50"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</si>
  <si>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ut="18/05/2007 11:51:06"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msgID="05AA3C464A3E35A58815AFA8792F4904"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nrr="743" nrc="108"&gt;&lt;pg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</si>
  <si>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ut="18/05/2007 11:52:52"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msgID="971F02E34BDED4DDFABBAABA7B06335F"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rows="49" cols="4" /&gt;&lt;esdo ews="" ece="" ptn="" /&gt;&lt;/excel&gt;&lt;pgs&gt;&lt;pg rows="47" cols="3" nrr="570" nrc="36"&gt;&lt;pg /&gt;&lt;bls&gt;&lt;bl sr="1" sc="1" rfetch="47" cfetch="3" posid="1" darows="0" dacols="0"&gt;&lt;excel&gt;&lt;epo ews="04. Pax y % acum" ece="A1" ptn="" qtn="" rows="49"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</si>
  <si>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ut="18/05/2007 11:52:58"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msgID="03553D864E604084EB5E71A0B890DD9F"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rows="49" cols="4" /&gt;&lt;esdo ews="" ece="" ptn="" /&gt;&lt;/excel&gt;&lt;pgs&gt;&lt;pg rows="47" cols="3" nrr="570" nrc="36"&gt;&lt;pg /&gt;&lt;bls&gt;&lt;bl sr="1" sc="1" rfetch="47" cfetch="3" posid="1" darows="0" dacols="0"&gt;&lt;excel&gt;&lt;epo ews="04. Pax y % acum" ece="G1" ptn="" qtn="" rows="49"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</si>
  <si>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ut="18/05/2007 11:54:13"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msgID="63719DE74FD2270AF6DE12AF038478DF"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rows="48" cols="4" /&gt;&lt;esdo ews="" ece="" ptn="" /&gt;&lt;/excel&gt;&lt;pgs&gt;&lt;pg rows="46" cols="3" nrr="557" nrc="36"&gt;&lt;pg /&gt;&lt;bls&gt;&lt;bl sr="1" sc="1" rfetch="46" cfetch="3" posid="1" darows="0" dacols="0"&gt;&lt;excel&gt;&lt;epo ews="04. Pax y % acum" ece="M1" ptn="" qtn="" rows="48" cols="4" /&gt;&lt;esdo ews="" ece="" ptn="" /&gt;&lt;/excel&gt;&lt;shapes /&gt;&lt;/bl&gt;&lt;/bls&gt;&lt;/pg&gt;&lt;/pgs&gt;&lt;/rptloc&gt;&lt;/mi&gt;</t>
  </si>
  <si>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</si>
  <si>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</si>
  <si>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</si>
  <si>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</si>
  <si>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</si>
  <si>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</si>
  <si>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</si>
  <si>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</si>
  <si>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</si>
  <si>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</si>
  <si>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</si>
  <si>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</si>
  <si>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</si>
  <si>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</si>
  <si>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</si>
  <si>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</si>
  <si>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</si>
  <si>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</si>
  <si>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</si>
  <si>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</si>
  <si>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</si>
  <si>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</si>
  <si>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</si>
  <si>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</si>
  <si>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</si>
  <si>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</si>
  <si>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</si>
  <si>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</si>
  <si>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</si>
  <si>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</si>
  <si>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</si>
  <si>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</si>
  <si>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</si>
  <si>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</si>
  <si>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</si>
  <si>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</si>
  <si>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</si>
  <si>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</si>
  <si>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</si>
  <si>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</si>
  <si>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</si>
  <si>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</si>
  <si>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</si>
  <si>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</si>
  <si>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</si>
  <si>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</si>
  <si>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</si>
  <si>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</si>
  <si>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</si>
  <si>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</si>
  <si>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</si>
  <si>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</si>
  <si>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</si>
  <si>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</si>
  <si>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</si>
  <si>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</si>
  <si>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</si>
  <si>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</si>
  <si>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</si>
  <si>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</si>
  <si>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</si>
  <si>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</si>
  <si>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</si>
  <si>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</si>
  <si>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</si>
  <si>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</si>
  <si>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</si>
  <si>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</si>
  <si>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</si>
  <si>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</si>
  <si>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</si>
  <si>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</si>
  <si>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</si>
  <si>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</si>
  <si>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</si>
  <si>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</si>
  <si>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</si>
  <si>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</si>
  <si>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</si>
  <si>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</si>
  <si>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</si>
  <si>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</si>
  <si>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</si>
  <si>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</si>
  <si>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</si>
  <si>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</si>
  <si>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</si>
  <si>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</si>
  <si>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</si>
  <si>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</si>
  <si>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</si>
  <si>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</si>
  <si>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</si>
  <si>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</si>
  <si>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</si>
  <si>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</si>
  <si>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</si>
  <si>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</si>
  <si>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</si>
  <si>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</si>
  <si>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</si>
  <si>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</si>
  <si>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</si>
  <si>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</si>
  <si>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</si>
  <si>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</si>
  <si>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</si>
  <si>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</si>
  <si>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</si>
  <si>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</si>
  <si>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</si>
  <si>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JEREZ DE LA FRONTERA</t>
  </si>
  <si>
    <t>FGL GRANADA-JAEN</t>
  </si>
  <si>
    <t xml:space="preserve"> ACUMULADO A</t>
  </si>
  <si>
    <t>% Inc 2006 s/2005</t>
  </si>
  <si>
    <t>DATOS DEFINITIVOS</t>
  </si>
  <si>
    <t>---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</si>
</sst>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117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5" zoomScaleNormal="75" workbookViewId="0" topLeftCell="A1">
      <selection activeCell="L55" sqref="L55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9" t="s">
        <v>115</v>
      </c>
      <c r="E2" s="209"/>
      <c r="F2" s="209"/>
      <c r="G2" s="209"/>
      <c r="H2" s="209"/>
      <c r="I2" s="209"/>
      <c r="J2" s="209"/>
      <c r="K2" s="18"/>
      <c r="L2" s="206" t="s">
        <v>0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114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8" t="s">
        <v>122</v>
      </c>
      <c r="G4" s="208"/>
      <c r="H4" s="208"/>
      <c r="I4" s="208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0" t="s">
        <v>72</v>
      </c>
      <c r="D6" s="211"/>
      <c r="E6" s="12"/>
      <c r="F6" s="22"/>
      <c r="G6" s="210" t="s">
        <v>73</v>
      </c>
      <c r="H6" s="211"/>
      <c r="J6" s="22"/>
      <c r="K6" s="210" t="s">
        <v>55</v>
      </c>
      <c r="L6" s="211"/>
    </row>
    <row r="7" spans="2:12" s="9" customFormat="1" ht="33" customHeight="1" thickBot="1">
      <c r="B7" s="188" t="s">
        <v>7</v>
      </c>
      <c r="C7" s="189" t="s">
        <v>8</v>
      </c>
      <c r="D7" s="199" t="s">
        <v>121</v>
      </c>
      <c r="E7" s="13"/>
      <c r="F7" s="188" t="s">
        <v>7</v>
      </c>
      <c r="G7" s="189" t="s">
        <v>8</v>
      </c>
      <c r="H7" s="199" t="s">
        <v>121</v>
      </c>
      <c r="J7" s="188" t="s">
        <v>7</v>
      </c>
      <c r="K7" s="202" t="s">
        <v>8</v>
      </c>
      <c r="L7" s="199" t="s">
        <v>121</v>
      </c>
    </row>
    <row r="8" spans="2:12" s="9" customFormat="1" ht="19.5" customHeight="1">
      <c r="B8" s="194" t="s">
        <v>62</v>
      </c>
      <c r="C8" s="195">
        <v>4279750</v>
      </c>
      <c r="D8" s="196">
        <v>0.05692855906291389</v>
      </c>
      <c r="E8" s="21"/>
      <c r="F8" s="194" t="s">
        <v>62</v>
      </c>
      <c r="G8" s="62">
        <v>36364</v>
      </c>
      <c r="H8" s="187">
        <v>0.031602836879432626</v>
      </c>
      <c r="J8" s="207" t="s">
        <v>62</v>
      </c>
      <c r="K8" s="201">
        <v>23261590</v>
      </c>
      <c r="L8" s="187">
        <v>0.012358591201290264</v>
      </c>
    </row>
    <row r="9" spans="2:12" s="9" customFormat="1" ht="19.5" customHeight="1">
      <c r="B9" s="194" t="s">
        <v>63</v>
      </c>
      <c r="C9" s="195">
        <v>3162760</v>
      </c>
      <c r="D9" s="196">
        <v>0.048797836586688244</v>
      </c>
      <c r="E9" s="21"/>
      <c r="F9" s="194" t="s">
        <v>9</v>
      </c>
      <c r="G9" s="62">
        <v>28566</v>
      </c>
      <c r="H9" s="187">
        <v>0.05168986083499006</v>
      </c>
      <c r="J9" s="207" t="s">
        <v>9</v>
      </c>
      <c r="K9" s="201">
        <v>6334724</v>
      </c>
      <c r="L9" s="187">
        <v>-0.010178650615497262</v>
      </c>
    </row>
    <row r="10" spans="2:12" s="9" customFormat="1" ht="19.5" customHeight="1">
      <c r="B10" s="194" t="s">
        <v>9</v>
      </c>
      <c r="C10" s="195">
        <v>3004791</v>
      </c>
      <c r="D10" s="196">
        <v>0.07190694986479834</v>
      </c>
      <c r="E10" s="21"/>
      <c r="F10" s="194" t="s">
        <v>63</v>
      </c>
      <c r="G10" s="62">
        <v>24082</v>
      </c>
      <c r="H10" s="187">
        <v>0.062191249117854626</v>
      </c>
      <c r="J10" s="207" t="s">
        <v>10</v>
      </c>
      <c r="K10" s="201">
        <v>2822847</v>
      </c>
      <c r="L10" s="187">
        <v>-0.06584603593461164</v>
      </c>
    </row>
    <row r="11" spans="2:12" s="9" customFormat="1" ht="19.5" customHeight="1">
      <c r="B11" s="194" t="s">
        <v>12</v>
      </c>
      <c r="C11" s="195">
        <v>1429211</v>
      </c>
      <c r="D11" s="196">
        <v>0.03166729346781767</v>
      </c>
      <c r="E11" s="21"/>
      <c r="F11" s="194" t="s">
        <v>12</v>
      </c>
      <c r="G11" s="62">
        <v>13335</v>
      </c>
      <c r="H11" s="187">
        <v>0.04432610227895685</v>
      </c>
      <c r="J11" s="207" t="s">
        <v>45</v>
      </c>
      <c r="K11" s="201">
        <v>2121899</v>
      </c>
      <c r="L11" s="187">
        <v>0.04267710507216288</v>
      </c>
    </row>
    <row r="12" spans="2:12" s="9" customFormat="1" ht="19.5" customHeight="1">
      <c r="B12" s="194" t="s">
        <v>15</v>
      </c>
      <c r="C12" s="195">
        <v>980099</v>
      </c>
      <c r="D12" s="196">
        <v>0.0007392469687300575</v>
      </c>
      <c r="E12" s="21"/>
      <c r="F12" s="194" t="s">
        <v>18</v>
      </c>
      <c r="G12" s="62">
        <v>9925</v>
      </c>
      <c r="H12" s="187">
        <v>0.08221567986042962</v>
      </c>
      <c r="J12" s="207" t="s">
        <v>63</v>
      </c>
      <c r="K12" s="201">
        <v>2067204</v>
      </c>
      <c r="L12" s="187">
        <v>0.05271616745243384</v>
      </c>
    </row>
    <row r="13" spans="2:12" s="9" customFormat="1" ht="19.5" customHeight="1">
      <c r="B13" s="194" t="s">
        <v>18</v>
      </c>
      <c r="C13" s="195">
        <v>880143</v>
      </c>
      <c r="D13" s="196">
        <v>0.050584591144294644</v>
      </c>
      <c r="E13" s="21"/>
      <c r="F13" s="194" t="s">
        <v>10</v>
      </c>
      <c r="G13" s="62">
        <v>9443</v>
      </c>
      <c r="H13" s="187">
        <v>0.02042360060514372</v>
      </c>
      <c r="J13" s="207" t="s">
        <v>23</v>
      </c>
      <c r="K13" s="201">
        <v>1717374</v>
      </c>
      <c r="L13" s="187">
        <v>0.04343245504405218</v>
      </c>
    </row>
    <row r="14" spans="2:12" s="9" customFormat="1" ht="19.5" customHeight="1">
      <c r="B14" s="194" t="s">
        <v>10</v>
      </c>
      <c r="C14" s="195">
        <v>851429</v>
      </c>
      <c r="D14" s="196">
        <v>0.027284737848615192</v>
      </c>
      <c r="E14" s="21"/>
      <c r="F14" s="194" t="s">
        <v>24</v>
      </c>
      <c r="G14" s="62">
        <v>7989</v>
      </c>
      <c r="H14" s="187">
        <v>-0.07104651162790698</v>
      </c>
      <c r="J14" s="207" t="s">
        <v>22</v>
      </c>
      <c r="K14" s="201">
        <v>955805</v>
      </c>
      <c r="L14" s="187">
        <v>1.3402731528637468</v>
      </c>
    </row>
    <row r="15" spans="2:12" s="49" customFormat="1" ht="19.5" customHeight="1">
      <c r="B15" s="194" t="s">
        <v>14</v>
      </c>
      <c r="C15" s="195">
        <v>832400</v>
      </c>
      <c r="D15" s="196">
        <v>-0.03067058870109393</v>
      </c>
      <c r="E15" s="21"/>
      <c r="F15" s="194" t="s">
        <v>15</v>
      </c>
      <c r="G15" s="62">
        <v>7980</v>
      </c>
      <c r="H15" s="187">
        <v>0.010510320374825884</v>
      </c>
      <c r="J15" s="207" t="s">
        <v>24</v>
      </c>
      <c r="K15" s="201">
        <v>767439</v>
      </c>
      <c r="L15" s="187">
        <v>0.021912613201630397</v>
      </c>
    </row>
    <row r="16" spans="2:12" s="49" customFormat="1" ht="19.5" customHeight="1">
      <c r="B16" s="194" t="s">
        <v>19</v>
      </c>
      <c r="C16" s="195">
        <v>611891</v>
      </c>
      <c r="D16" s="196">
        <v>0.07293580877298807</v>
      </c>
      <c r="E16" s="21"/>
      <c r="F16" s="194" t="s">
        <v>14</v>
      </c>
      <c r="G16" s="62">
        <v>5899</v>
      </c>
      <c r="H16" s="187">
        <v>-0.025924702774108323</v>
      </c>
      <c r="J16" s="207" t="s">
        <v>14</v>
      </c>
      <c r="K16" s="201">
        <v>734869</v>
      </c>
      <c r="L16" s="187">
        <v>0.011683934899267879</v>
      </c>
    </row>
    <row r="17" spans="2:12" s="49" customFormat="1" ht="19.5" customHeight="1">
      <c r="B17" s="194" t="s">
        <v>24</v>
      </c>
      <c r="C17" s="195">
        <v>524318</v>
      </c>
      <c r="D17" s="196">
        <v>-0.05050976983393999</v>
      </c>
      <c r="E17" s="21"/>
      <c r="F17" s="194" t="s">
        <v>23</v>
      </c>
      <c r="G17" s="62">
        <v>5791</v>
      </c>
      <c r="H17" s="187">
        <v>0.1119431643625192</v>
      </c>
      <c r="J17" s="207" t="s">
        <v>19</v>
      </c>
      <c r="K17" s="201">
        <v>610896</v>
      </c>
      <c r="L17" s="187">
        <v>-0.10050047780243275</v>
      </c>
    </row>
    <row r="18" spans="2:12" s="49" customFormat="1" ht="19.5" customHeight="1">
      <c r="B18" s="194" t="s">
        <v>20</v>
      </c>
      <c r="C18" s="195">
        <v>501218</v>
      </c>
      <c r="D18" s="196">
        <v>0.023217548408169933</v>
      </c>
      <c r="E18" s="21"/>
      <c r="F18" s="194" t="s">
        <v>20</v>
      </c>
      <c r="G18" s="62">
        <v>5476</v>
      </c>
      <c r="H18" s="187">
        <v>0.1468062827225131</v>
      </c>
      <c r="J18" s="207" t="s">
        <v>12</v>
      </c>
      <c r="K18" s="201">
        <v>595203</v>
      </c>
      <c r="L18" s="187">
        <v>0.03258740603623406</v>
      </c>
    </row>
    <row r="19" spans="2:12" s="49" customFormat="1" ht="19.5" customHeight="1">
      <c r="B19" s="194" t="s">
        <v>17</v>
      </c>
      <c r="C19" s="195">
        <v>483164</v>
      </c>
      <c r="D19" s="196">
        <v>0.06806551230953217</v>
      </c>
      <c r="E19" s="21"/>
      <c r="F19" s="194" t="s">
        <v>67</v>
      </c>
      <c r="G19" s="62">
        <v>5266</v>
      </c>
      <c r="H19" s="187">
        <v>-0.05406861864559009</v>
      </c>
      <c r="J19" s="207" t="s">
        <v>18</v>
      </c>
      <c r="K19" s="201">
        <v>573134</v>
      </c>
      <c r="L19" s="187">
        <v>0.031939430495413174</v>
      </c>
    </row>
    <row r="20" spans="2:12" s="49" customFormat="1" ht="19.5" customHeight="1">
      <c r="B20" s="194" t="s">
        <v>28</v>
      </c>
      <c r="C20" s="195">
        <v>392806</v>
      </c>
      <c r="D20" s="196">
        <v>-0.0015429078347690595</v>
      </c>
      <c r="E20" s="21"/>
      <c r="F20" s="194" t="s">
        <v>19</v>
      </c>
      <c r="G20" s="62">
        <v>5245</v>
      </c>
      <c r="H20" s="187">
        <v>0.08412567176519223</v>
      </c>
      <c r="J20" s="207" t="s">
        <v>20</v>
      </c>
      <c r="K20" s="201">
        <v>428144</v>
      </c>
      <c r="L20" s="187">
        <v>0.003640489368036363</v>
      </c>
    </row>
    <row r="21" spans="2:12" s="49" customFormat="1" ht="19.5" customHeight="1">
      <c r="B21" s="194" t="s">
        <v>16</v>
      </c>
      <c r="C21" s="195">
        <v>377346</v>
      </c>
      <c r="D21" s="196">
        <v>-0.0579538645895746</v>
      </c>
      <c r="E21" s="21"/>
      <c r="F21" s="194" t="s">
        <v>16</v>
      </c>
      <c r="G21" s="62">
        <v>4956</v>
      </c>
      <c r="H21" s="187">
        <v>-0.0044194455604660505</v>
      </c>
      <c r="J21" s="207" t="s">
        <v>15</v>
      </c>
      <c r="K21" s="201">
        <v>404917</v>
      </c>
      <c r="L21" s="187">
        <v>-0.033403356329521856</v>
      </c>
    </row>
    <row r="22" spans="2:12" s="49" customFormat="1" ht="19.5" customHeight="1">
      <c r="B22" s="194" t="s">
        <v>22</v>
      </c>
      <c r="C22" s="195">
        <v>358604</v>
      </c>
      <c r="D22" s="196">
        <v>0.026136721320857297</v>
      </c>
      <c r="E22" s="21"/>
      <c r="F22" s="194" t="s">
        <v>22</v>
      </c>
      <c r="G22" s="62">
        <v>4710</v>
      </c>
      <c r="H22" s="187">
        <v>0.02569686411149826</v>
      </c>
      <c r="J22" s="207" t="s">
        <v>35</v>
      </c>
      <c r="K22" s="201">
        <v>331970</v>
      </c>
      <c r="L22" s="187">
        <v>-0.2846476247939405</v>
      </c>
    </row>
    <row r="23" spans="2:12" s="49" customFormat="1" ht="19.5" customHeight="1">
      <c r="B23" s="194" t="s">
        <v>23</v>
      </c>
      <c r="C23" s="195">
        <v>353608</v>
      </c>
      <c r="D23" s="196">
        <v>0.05320093165666903</v>
      </c>
      <c r="E23" s="21"/>
      <c r="F23" s="194" t="s">
        <v>118</v>
      </c>
      <c r="G23" s="62">
        <v>4630</v>
      </c>
      <c r="H23" s="187">
        <v>0.14320987654320988</v>
      </c>
      <c r="J23" s="207" t="s">
        <v>17</v>
      </c>
      <c r="K23" s="201">
        <v>249084</v>
      </c>
      <c r="L23" s="187">
        <v>0.11329423963957522</v>
      </c>
    </row>
    <row r="24" spans="2:12" s="49" customFormat="1" ht="19.5" customHeight="1">
      <c r="B24" s="194" t="s">
        <v>32</v>
      </c>
      <c r="C24" s="195">
        <v>207193</v>
      </c>
      <c r="D24" s="196">
        <v>-0.05061858504398827</v>
      </c>
      <c r="E24" s="21"/>
      <c r="F24" s="194" t="s">
        <v>17</v>
      </c>
      <c r="G24" s="62">
        <v>4526</v>
      </c>
      <c r="H24" s="187">
        <v>0.07761904761904762</v>
      </c>
      <c r="J24" s="207" t="s">
        <v>16</v>
      </c>
      <c r="K24" s="201">
        <v>230720</v>
      </c>
      <c r="L24" s="187">
        <v>-0.03323262839879154</v>
      </c>
    </row>
    <row r="25" spans="2:12" s="49" customFormat="1" ht="19.5" customHeight="1">
      <c r="B25" s="194" t="s">
        <v>21</v>
      </c>
      <c r="C25" s="195">
        <v>202866</v>
      </c>
      <c r="D25" s="196">
        <v>0.04100577293136626</v>
      </c>
      <c r="E25" s="21"/>
      <c r="F25" s="194" t="s">
        <v>41</v>
      </c>
      <c r="G25" s="62">
        <v>4245</v>
      </c>
      <c r="H25" s="187">
        <v>0.19442881260551492</v>
      </c>
      <c r="J25" s="207" t="s">
        <v>21</v>
      </c>
      <c r="K25" s="201">
        <v>206942</v>
      </c>
      <c r="L25" s="187">
        <v>-0.34827780594650604</v>
      </c>
    </row>
    <row r="26" spans="2:12" s="49" customFormat="1" ht="19.5" customHeight="1">
      <c r="B26" s="194" t="s">
        <v>59</v>
      </c>
      <c r="C26" s="195">
        <v>184347</v>
      </c>
      <c r="D26" s="196">
        <v>0.08112530349414124</v>
      </c>
      <c r="E26" s="21"/>
      <c r="F26" s="194" t="s">
        <v>28</v>
      </c>
      <c r="G26" s="62">
        <v>3404</v>
      </c>
      <c r="H26" s="187">
        <v>0.08029197080291971</v>
      </c>
      <c r="J26" s="207" t="s">
        <v>31</v>
      </c>
      <c r="K26" s="201">
        <v>105088</v>
      </c>
      <c r="L26" s="187">
        <v>-0.012850379499511535</v>
      </c>
    </row>
    <row r="27" spans="2:12" s="49" customFormat="1" ht="19.5" customHeight="1">
      <c r="B27" s="194" t="s">
        <v>118</v>
      </c>
      <c r="C27" s="195">
        <v>144297</v>
      </c>
      <c r="D27" s="196">
        <v>0.02821779003398961</v>
      </c>
      <c r="E27" s="21"/>
      <c r="F27" s="194" t="s">
        <v>32</v>
      </c>
      <c r="G27" s="62">
        <v>2555</v>
      </c>
      <c r="H27" s="187">
        <v>-0.14434025452109847</v>
      </c>
      <c r="J27" s="207" t="s">
        <v>34</v>
      </c>
      <c r="K27" s="201">
        <v>89722</v>
      </c>
      <c r="L27" s="187">
        <v>0.18896928255280804</v>
      </c>
    </row>
    <row r="28" spans="2:12" s="49" customFormat="1" ht="19.5" customHeight="1">
      <c r="B28" s="194" t="s">
        <v>27</v>
      </c>
      <c r="C28" s="195">
        <v>121362</v>
      </c>
      <c r="D28" s="196">
        <v>0.0402070780228163</v>
      </c>
      <c r="E28" s="21"/>
      <c r="F28" s="194" t="s">
        <v>34</v>
      </c>
      <c r="G28" s="62">
        <v>2487</v>
      </c>
      <c r="H28" s="187">
        <v>0.43013225991949394</v>
      </c>
      <c r="J28" s="207" t="s">
        <v>25</v>
      </c>
      <c r="K28" s="201">
        <v>57158</v>
      </c>
      <c r="L28" s="187">
        <v>0.9503855865693032</v>
      </c>
    </row>
    <row r="29" spans="2:12" s="49" customFormat="1" ht="19.5" customHeight="1">
      <c r="B29" s="194" t="s">
        <v>31</v>
      </c>
      <c r="C29" s="195">
        <v>119930</v>
      </c>
      <c r="D29" s="196">
        <v>-0.004994524275711014</v>
      </c>
      <c r="E29" s="21"/>
      <c r="F29" s="194" t="s">
        <v>21</v>
      </c>
      <c r="G29" s="62">
        <v>2340</v>
      </c>
      <c r="H29" s="187">
        <v>-0.006791171477079796</v>
      </c>
      <c r="J29" s="207" t="s">
        <v>39</v>
      </c>
      <c r="K29" s="201">
        <v>33509</v>
      </c>
      <c r="L29" s="187">
        <v>0.3830691761598151</v>
      </c>
    </row>
    <row r="30" spans="2:12" s="49" customFormat="1" ht="19.5" customHeight="1">
      <c r="B30" s="194" t="s">
        <v>26</v>
      </c>
      <c r="C30" s="195">
        <v>110383</v>
      </c>
      <c r="D30" s="196">
        <v>-0.07874442905072694</v>
      </c>
      <c r="E30" s="21"/>
      <c r="F30" s="194" t="s">
        <v>59</v>
      </c>
      <c r="G30" s="62">
        <v>2056</v>
      </c>
      <c r="H30" s="187">
        <v>-0.09066784608580274</v>
      </c>
      <c r="J30" s="207" t="s">
        <v>28</v>
      </c>
      <c r="K30" s="201">
        <v>19272</v>
      </c>
      <c r="L30" s="187">
        <v>2.1164294954721865</v>
      </c>
    </row>
    <row r="31" spans="2:12" s="49" customFormat="1" ht="19.5" customHeight="1">
      <c r="B31" s="194" t="s">
        <v>34</v>
      </c>
      <c r="C31" s="195">
        <v>108671</v>
      </c>
      <c r="D31" s="196">
        <v>0.012626262626262626</v>
      </c>
      <c r="E31" s="21"/>
      <c r="F31" s="194" t="s">
        <v>31</v>
      </c>
      <c r="G31" s="62">
        <v>2053</v>
      </c>
      <c r="H31" s="187">
        <v>0.009341199606686333</v>
      </c>
      <c r="J31" s="207" t="s">
        <v>27</v>
      </c>
      <c r="K31" s="201">
        <v>15140</v>
      </c>
      <c r="L31" s="187">
        <v>-0.02183744669853986</v>
      </c>
    </row>
    <row r="32" spans="2:12" s="49" customFormat="1" ht="19.5" customHeight="1">
      <c r="B32" s="194" t="s">
        <v>119</v>
      </c>
      <c r="C32" s="195">
        <v>101370</v>
      </c>
      <c r="D32" s="196">
        <v>0.18612732995565331</v>
      </c>
      <c r="E32" s="21"/>
      <c r="F32" s="194" t="s">
        <v>119</v>
      </c>
      <c r="G32" s="62">
        <v>1596</v>
      </c>
      <c r="H32" s="187">
        <v>0.05555555555555555</v>
      </c>
      <c r="J32" s="207" t="s">
        <v>56</v>
      </c>
      <c r="K32" s="201">
        <v>11232</v>
      </c>
      <c r="L32" s="187">
        <v>-0.22962962962962963</v>
      </c>
    </row>
    <row r="33" spans="2:12" s="49" customFormat="1" ht="19.5" customHeight="1">
      <c r="B33" s="194" t="s">
        <v>25</v>
      </c>
      <c r="C33" s="195">
        <v>82794</v>
      </c>
      <c r="D33" s="196">
        <v>0.13466176954281328</v>
      </c>
      <c r="E33" s="21"/>
      <c r="F33" s="194" t="s">
        <v>27</v>
      </c>
      <c r="G33" s="62">
        <v>1570</v>
      </c>
      <c r="H33" s="187">
        <v>0.06875425459496257</v>
      </c>
      <c r="J33" s="207" t="s">
        <v>118</v>
      </c>
      <c r="K33" s="201">
        <v>7877</v>
      </c>
      <c r="L33" s="187">
        <v>-0.030642382476002955</v>
      </c>
    </row>
    <row r="34" spans="2:12" s="49" customFormat="1" ht="19.5" customHeight="1">
      <c r="B34" s="194" t="s">
        <v>33</v>
      </c>
      <c r="C34" s="195">
        <v>59243</v>
      </c>
      <c r="D34" s="196">
        <v>0.01607038726717662</v>
      </c>
      <c r="E34" s="21"/>
      <c r="F34" s="194" t="s">
        <v>26</v>
      </c>
      <c r="G34" s="62">
        <v>1569</v>
      </c>
      <c r="H34" s="187">
        <v>-0.07378984651711924</v>
      </c>
      <c r="J34" s="207" t="s">
        <v>119</v>
      </c>
      <c r="K34" s="201">
        <v>6201</v>
      </c>
      <c r="L34" s="187">
        <v>0.7068538398018167</v>
      </c>
    </row>
    <row r="35" spans="2:12" s="49" customFormat="1" ht="19.5" customHeight="1">
      <c r="B35" s="194" t="s">
        <v>35</v>
      </c>
      <c r="C35" s="195">
        <v>58194</v>
      </c>
      <c r="D35" s="196">
        <v>0.01746656176239182</v>
      </c>
      <c r="E35" s="21"/>
      <c r="F35" s="194" t="s">
        <v>33</v>
      </c>
      <c r="G35" s="62">
        <v>1512</v>
      </c>
      <c r="H35" s="187">
        <v>-0.05144291091593475</v>
      </c>
      <c r="J35" s="207" t="s">
        <v>43</v>
      </c>
      <c r="K35" s="201">
        <v>4988</v>
      </c>
      <c r="L35" s="187">
        <v>-0.13940648723257418</v>
      </c>
    </row>
    <row r="36" spans="2:12" s="49" customFormat="1" ht="19.5" customHeight="1">
      <c r="B36" s="194" t="s">
        <v>44</v>
      </c>
      <c r="C36" s="195">
        <v>44666</v>
      </c>
      <c r="D36" s="196">
        <v>-0.049093076726560506</v>
      </c>
      <c r="E36" s="21"/>
      <c r="F36" s="194" t="s">
        <v>95</v>
      </c>
      <c r="G36" s="62">
        <v>1510</v>
      </c>
      <c r="H36" s="187">
        <v>-0.13268236645605974</v>
      </c>
      <c r="J36" s="207" t="s">
        <v>40</v>
      </c>
      <c r="K36" s="201">
        <v>4664</v>
      </c>
      <c r="L36" s="187">
        <v>-0.2024623803009576</v>
      </c>
    </row>
    <row r="37" spans="2:12" s="49" customFormat="1" ht="19.5" customHeight="1">
      <c r="B37" s="194" t="s">
        <v>39</v>
      </c>
      <c r="C37" s="195">
        <v>27779</v>
      </c>
      <c r="D37" s="196">
        <v>0.15914875860630084</v>
      </c>
      <c r="E37" s="21"/>
      <c r="F37" s="194" t="s">
        <v>25</v>
      </c>
      <c r="G37" s="62">
        <v>1495</v>
      </c>
      <c r="H37" s="187">
        <v>0.13861386138613863</v>
      </c>
      <c r="J37" s="207" t="s">
        <v>26</v>
      </c>
      <c r="K37" s="201">
        <v>4159</v>
      </c>
      <c r="L37" s="187">
        <v>0.19994229659549914</v>
      </c>
    </row>
    <row r="38" spans="2:12" s="49" customFormat="1" ht="19.5" customHeight="1">
      <c r="B38" s="194" t="s">
        <v>43</v>
      </c>
      <c r="C38" s="195">
        <v>24348</v>
      </c>
      <c r="D38" s="196">
        <v>0.1618629509448368</v>
      </c>
      <c r="E38" s="21"/>
      <c r="F38" s="194" t="s">
        <v>35</v>
      </c>
      <c r="G38" s="62">
        <v>1133</v>
      </c>
      <c r="H38" s="187">
        <v>0.1064453125</v>
      </c>
      <c r="J38" s="207" t="s">
        <v>44</v>
      </c>
      <c r="K38" s="201">
        <v>722</v>
      </c>
      <c r="L38" s="187">
        <v>0.35969868173258</v>
      </c>
    </row>
    <row r="39" spans="2:12" s="49" customFormat="1" ht="19.5" customHeight="1">
      <c r="B39" s="194" t="s">
        <v>40</v>
      </c>
      <c r="C39" s="195">
        <v>22971</v>
      </c>
      <c r="D39" s="196">
        <v>0.03143100893538683</v>
      </c>
      <c r="E39" s="21"/>
      <c r="F39" s="194" t="s">
        <v>44</v>
      </c>
      <c r="G39" s="62">
        <v>1070</v>
      </c>
      <c r="H39" s="187">
        <v>-0.016544117647058824</v>
      </c>
      <c r="J39" s="207" t="s">
        <v>99</v>
      </c>
      <c r="K39" s="201">
        <v>552</v>
      </c>
      <c r="L39" s="187">
        <v>0.43376623376623374</v>
      </c>
    </row>
    <row r="40" spans="2:12" s="49" customFormat="1" ht="19.5" customHeight="1">
      <c r="B40" s="194" t="s">
        <v>56</v>
      </c>
      <c r="C40" s="195">
        <v>17435</v>
      </c>
      <c r="D40" s="196">
        <v>0.04859565766524328</v>
      </c>
      <c r="E40" s="21"/>
      <c r="F40" s="194" t="s">
        <v>42</v>
      </c>
      <c r="G40" s="62">
        <v>1056</v>
      </c>
      <c r="H40" s="187">
        <v>0.06237424547283702</v>
      </c>
      <c r="J40" s="207" t="s">
        <v>57</v>
      </c>
      <c r="K40" s="201">
        <v>395</v>
      </c>
      <c r="L40" s="187">
        <v>-0.43001443001443</v>
      </c>
    </row>
    <row r="41" spans="2:12" s="49" customFormat="1" ht="19.5" customHeight="1">
      <c r="B41" s="194" t="s">
        <v>45</v>
      </c>
      <c r="C41" s="195">
        <v>16877</v>
      </c>
      <c r="D41" s="196">
        <v>0.8362528560548362</v>
      </c>
      <c r="E41" s="21"/>
      <c r="F41" s="194" t="s">
        <v>45</v>
      </c>
      <c r="G41" s="62">
        <v>938</v>
      </c>
      <c r="H41" s="187">
        <v>0.12335329341317365</v>
      </c>
      <c r="J41" s="207" t="s">
        <v>59</v>
      </c>
      <c r="K41" s="201">
        <v>349</v>
      </c>
      <c r="L41" s="187">
        <v>0.16333333333333333</v>
      </c>
    </row>
    <row r="42" spans="2:12" s="49" customFormat="1" ht="19.5" customHeight="1">
      <c r="B42" s="194" t="s">
        <v>38</v>
      </c>
      <c r="C42" s="195">
        <v>12656</v>
      </c>
      <c r="D42" s="196">
        <v>0.4997037563692381</v>
      </c>
      <c r="E42" s="21"/>
      <c r="F42" s="194" t="s">
        <v>43</v>
      </c>
      <c r="G42" s="62">
        <v>911</v>
      </c>
      <c r="H42" s="187">
        <v>-0.07324516785350967</v>
      </c>
      <c r="J42" s="207" t="s">
        <v>33</v>
      </c>
      <c r="K42" s="201">
        <v>94</v>
      </c>
      <c r="L42" s="187">
        <v>-0.9050505050505051</v>
      </c>
    </row>
    <row r="43" spans="2:12" s="49" customFormat="1" ht="19.5" customHeight="1">
      <c r="B43" s="194" t="s">
        <v>36</v>
      </c>
      <c r="C43" s="195">
        <v>7406</v>
      </c>
      <c r="D43" s="196">
        <v>-0.1539867489147818</v>
      </c>
      <c r="E43" s="21"/>
      <c r="F43" s="194" t="s">
        <v>58</v>
      </c>
      <c r="G43" s="62">
        <v>834</v>
      </c>
      <c r="H43" s="187">
        <v>0.01707317073170732</v>
      </c>
      <c r="J43" s="207" t="s">
        <v>32</v>
      </c>
      <c r="K43" s="201">
        <v>30</v>
      </c>
      <c r="L43" s="187" t="s">
        <v>123</v>
      </c>
    </row>
    <row r="44" spans="2:12" s="49" customFormat="1" ht="19.5" customHeight="1">
      <c r="B44" s="194" t="s">
        <v>61</v>
      </c>
      <c r="C44" s="195">
        <v>6927</v>
      </c>
      <c r="D44" s="196">
        <v>1.7542743538767396</v>
      </c>
      <c r="E44" s="21"/>
      <c r="F44" s="194" t="s">
        <v>39</v>
      </c>
      <c r="G44" s="62">
        <v>826</v>
      </c>
      <c r="H44" s="187">
        <v>0.1117092866756393</v>
      </c>
      <c r="J44" s="207" t="s">
        <v>65</v>
      </c>
      <c r="K44" s="201">
        <v>7</v>
      </c>
      <c r="L44" s="187" t="s">
        <v>123</v>
      </c>
    </row>
    <row r="45" spans="2:12" s="49" customFormat="1" ht="19.5" customHeight="1">
      <c r="B45" s="194" t="s">
        <v>42</v>
      </c>
      <c r="C45" s="195">
        <v>5682</v>
      </c>
      <c r="D45" s="196">
        <v>0.5757071547420965</v>
      </c>
      <c r="E45" s="21"/>
      <c r="F45" s="194" t="s">
        <v>37</v>
      </c>
      <c r="G45" s="62">
        <v>769</v>
      </c>
      <c r="H45" s="187">
        <v>-0.1713362068965517</v>
      </c>
      <c r="J45" s="207" t="s">
        <v>36</v>
      </c>
      <c r="K45" s="201">
        <v>0</v>
      </c>
      <c r="L45" s="187" t="s">
        <v>123</v>
      </c>
    </row>
    <row r="46" spans="2:12" s="49" customFormat="1" ht="19.5" customHeight="1">
      <c r="B46" s="194" t="s">
        <v>57</v>
      </c>
      <c r="C46" s="195">
        <v>5071</v>
      </c>
      <c r="D46" s="196">
        <v>0.23833943833943835</v>
      </c>
      <c r="E46" s="21"/>
      <c r="F46" s="194" t="s">
        <v>40</v>
      </c>
      <c r="G46" s="62">
        <v>748</v>
      </c>
      <c r="H46" s="187">
        <v>-0.029831387808041506</v>
      </c>
      <c r="J46" s="207" t="s">
        <v>37</v>
      </c>
      <c r="K46" s="201">
        <v>0</v>
      </c>
      <c r="L46" s="187" t="s">
        <v>123</v>
      </c>
    </row>
    <row r="47" spans="2:12" s="49" customFormat="1" ht="19.5" customHeight="1">
      <c r="B47" s="194" t="s">
        <v>65</v>
      </c>
      <c r="C47" s="195">
        <v>3220</v>
      </c>
      <c r="D47" s="196">
        <v>0.3121434392828036</v>
      </c>
      <c r="E47" s="21"/>
      <c r="F47" s="194" t="s">
        <v>38</v>
      </c>
      <c r="G47" s="62">
        <v>647</v>
      </c>
      <c r="H47" s="187">
        <v>0.3649789029535865</v>
      </c>
      <c r="J47" s="207" t="s">
        <v>38</v>
      </c>
      <c r="K47" s="201">
        <v>0</v>
      </c>
      <c r="L47" s="187" t="s">
        <v>123</v>
      </c>
    </row>
    <row r="48" spans="2:12" s="49" customFormat="1" ht="19.5" customHeight="1">
      <c r="B48" s="194" t="s">
        <v>37</v>
      </c>
      <c r="C48" s="195">
        <v>1539</v>
      </c>
      <c r="D48" s="196">
        <v>-0.17124394184168013</v>
      </c>
      <c r="E48" s="21"/>
      <c r="F48" s="194" t="s">
        <v>61</v>
      </c>
      <c r="G48" s="62">
        <v>436</v>
      </c>
      <c r="H48" s="187">
        <v>0.8793103448275862</v>
      </c>
      <c r="J48" s="207" t="s">
        <v>61</v>
      </c>
      <c r="K48" s="201">
        <v>0</v>
      </c>
      <c r="L48" s="187" t="s">
        <v>123</v>
      </c>
    </row>
    <row r="49" spans="2:12" s="49" customFormat="1" ht="19.5" customHeight="1">
      <c r="B49" s="194" t="s">
        <v>58</v>
      </c>
      <c r="C49" s="195">
        <v>1436</v>
      </c>
      <c r="D49" s="196">
        <v>0.03607503607503607</v>
      </c>
      <c r="E49" s="21"/>
      <c r="F49" s="194" t="s">
        <v>56</v>
      </c>
      <c r="G49" s="62">
        <v>394</v>
      </c>
      <c r="H49" s="187">
        <v>-0.027160493827160494</v>
      </c>
      <c r="J49" s="207" t="s">
        <v>67</v>
      </c>
      <c r="K49" s="201">
        <v>0</v>
      </c>
      <c r="L49" s="187" t="s">
        <v>123</v>
      </c>
    </row>
    <row r="50" spans="2:12" s="49" customFormat="1" ht="19.5" customHeight="1">
      <c r="B50" s="194" t="s">
        <v>99</v>
      </c>
      <c r="C50" s="195">
        <v>1388</v>
      </c>
      <c r="D50" s="196">
        <v>0.23049645390070922</v>
      </c>
      <c r="E50" s="21"/>
      <c r="F50" s="194" t="s">
        <v>36</v>
      </c>
      <c r="G50" s="62">
        <v>375</v>
      </c>
      <c r="H50" s="187">
        <v>-0.08536585365853659</v>
      </c>
      <c r="J50" s="207" t="s">
        <v>58</v>
      </c>
      <c r="K50" s="201">
        <v>0</v>
      </c>
      <c r="L50" s="187" t="s">
        <v>123</v>
      </c>
    </row>
    <row r="51" spans="2:12" s="49" customFormat="1" ht="19.5" customHeight="1">
      <c r="B51" s="194" t="s">
        <v>67</v>
      </c>
      <c r="C51" s="195">
        <v>4</v>
      </c>
      <c r="D51" s="196" t="s">
        <v>123</v>
      </c>
      <c r="E51" s="21"/>
      <c r="F51" s="194" t="s">
        <v>57</v>
      </c>
      <c r="G51" s="62">
        <v>282</v>
      </c>
      <c r="H51" s="187">
        <v>0.03676470588235294</v>
      </c>
      <c r="J51" s="207" t="s">
        <v>42</v>
      </c>
      <c r="K51" s="201">
        <v>0</v>
      </c>
      <c r="L51" s="187" t="s">
        <v>123</v>
      </c>
    </row>
    <row r="52" spans="2:12" s="49" customFormat="1" ht="19.5" customHeight="1">
      <c r="B52" s="194" t="s">
        <v>41</v>
      </c>
      <c r="C52" s="195">
        <v>0</v>
      </c>
      <c r="D52" s="196" t="s">
        <v>123</v>
      </c>
      <c r="E52" s="21"/>
      <c r="F52" s="194" t="s">
        <v>99</v>
      </c>
      <c r="G52" s="62">
        <v>176</v>
      </c>
      <c r="H52" s="187">
        <v>0.011494252873563218</v>
      </c>
      <c r="J52" s="207" t="s">
        <v>95</v>
      </c>
      <c r="K52" s="201">
        <v>0</v>
      </c>
      <c r="L52" s="187" t="s">
        <v>123</v>
      </c>
    </row>
    <row r="53" spans="2:12" s="49" customFormat="1" ht="19.5" customHeight="1" thickBot="1">
      <c r="B53" s="194" t="s">
        <v>95</v>
      </c>
      <c r="C53" s="195">
        <v>0</v>
      </c>
      <c r="D53" s="196" t="s">
        <v>123</v>
      </c>
      <c r="E53" s="21"/>
      <c r="F53" s="194" t="s">
        <v>65</v>
      </c>
      <c r="G53" s="62">
        <v>125</v>
      </c>
      <c r="H53" s="187">
        <v>0.6891891891891891</v>
      </c>
      <c r="J53" s="207" t="s">
        <v>41</v>
      </c>
      <c r="K53" s="201">
        <v>0</v>
      </c>
      <c r="L53" s="187" t="s">
        <v>123</v>
      </c>
    </row>
    <row r="54" spans="1:21" s="9" customFormat="1" ht="21.75" customHeight="1" thickBot="1">
      <c r="A54"/>
      <c r="B54" s="190" t="s">
        <v>46</v>
      </c>
      <c r="C54" s="192">
        <v>20723593</v>
      </c>
      <c r="D54" s="191">
        <v>0.03937802405562397</v>
      </c>
      <c r="E54" s="58"/>
      <c r="F54" s="190" t="s">
        <v>46</v>
      </c>
      <c r="G54" s="192">
        <v>223295</v>
      </c>
      <c r="H54" s="191">
        <v>0.040177947547398334</v>
      </c>
      <c r="I54" s="49"/>
      <c r="J54" s="190" t="s">
        <v>46</v>
      </c>
      <c r="K54" s="192">
        <v>44775920</v>
      </c>
      <c r="L54" s="191">
        <v>0.0142794404058061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74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116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="75" zoomScaleNormal="75" workbookViewId="0" topLeftCell="A1">
      <selection activeCell="A54" sqref="A54:IV5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9" t="s">
        <v>115</v>
      </c>
      <c r="E2" s="209"/>
      <c r="F2" s="209"/>
      <c r="G2" s="209"/>
      <c r="H2" s="209"/>
      <c r="I2" s="209"/>
      <c r="J2" s="209"/>
      <c r="K2" s="204"/>
      <c r="L2" s="198" t="s">
        <v>120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0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8" t="s">
        <v>122</v>
      </c>
      <c r="G4" s="208"/>
      <c r="H4" s="208"/>
      <c r="I4" s="208"/>
      <c r="J4" s="197"/>
      <c r="K4" s="197"/>
      <c r="L4" s="193" t="s">
        <v>114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0" t="s">
        <v>72</v>
      </c>
      <c r="D6" s="211"/>
      <c r="E6" s="12"/>
      <c r="F6" s="22"/>
      <c r="G6" s="210" t="s">
        <v>73</v>
      </c>
      <c r="H6" s="211"/>
      <c r="J6" s="22"/>
      <c r="K6" s="210" t="s">
        <v>55</v>
      </c>
      <c r="L6" s="211"/>
    </row>
    <row r="7" spans="2:12" s="9" customFormat="1" ht="33" customHeight="1" thickBot="1">
      <c r="B7" s="188" t="s">
        <v>7</v>
      </c>
      <c r="C7" s="189" t="s">
        <v>8</v>
      </c>
      <c r="D7" s="199" t="s">
        <v>121</v>
      </c>
      <c r="E7" s="13"/>
      <c r="F7" s="188" t="s">
        <v>7</v>
      </c>
      <c r="G7" s="189" t="s">
        <v>8</v>
      </c>
      <c r="H7" s="199" t="s">
        <v>121</v>
      </c>
      <c r="J7" s="188" t="s">
        <v>7</v>
      </c>
      <c r="K7" s="202" t="s">
        <v>8</v>
      </c>
      <c r="L7" s="199" t="s">
        <v>121</v>
      </c>
    </row>
    <row r="8" spans="2:12" s="9" customFormat="1" ht="19.5" customHeight="1">
      <c r="B8" s="194" t="s">
        <v>62</v>
      </c>
      <c r="C8" s="195">
        <v>30143198</v>
      </c>
      <c r="D8" s="196">
        <v>0.07795968672536573</v>
      </c>
      <c r="E8" s="21"/>
      <c r="F8" s="194" t="s">
        <v>62</v>
      </c>
      <c r="G8" s="62">
        <v>284740</v>
      </c>
      <c r="H8" s="187">
        <v>0.029183202851091206</v>
      </c>
      <c r="J8" s="200" t="s">
        <v>62</v>
      </c>
      <c r="K8" s="201">
        <v>208277325</v>
      </c>
      <c r="L8" s="187">
        <v>-0.029830880320723733</v>
      </c>
    </row>
    <row r="9" spans="2:12" s="9" customFormat="1" ht="19.5" customHeight="1">
      <c r="B9" s="194" t="s">
        <v>9</v>
      </c>
      <c r="C9" s="195">
        <v>20037932</v>
      </c>
      <c r="D9" s="196">
        <v>0.10077352702647693</v>
      </c>
      <c r="E9" s="21"/>
      <c r="F9" s="194" t="s">
        <v>9</v>
      </c>
      <c r="G9" s="62">
        <v>216729</v>
      </c>
      <c r="H9" s="187">
        <v>0.05772027603439693</v>
      </c>
      <c r="J9" s="200" t="s">
        <v>9</v>
      </c>
      <c r="K9" s="201">
        <v>58819918</v>
      </c>
      <c r="L9" s="187">
        <v>-0.015667179774432508</v>
      </c>
    </row>
    <row r="10" spans="2:12" s="9" customFormat="1" ht="19.5" customHeight="1">
      <c r="B10" s="194" t="s">
        <v>63</v>
      </c>
      <c r="C10" s="195">
        <v>15729807</v>
      </c>
      <c r="D10" s="196">
        <v>0.05829721589063868</v>
      </c>
      <c r="E10" s="21"/>
      <c r="F10" s="194" t="s">
        <v>63</v>
      </c>
      <c r="G10" s="62">
        <v>131418</v>
      </c>
      <c r="H10" s="187">
        <v>0.049153367768100205</v>
      </c>
      <c r="J10" s="200" t="s">
        <v>10</v>
      </c>
      <c r="K10" s="201">
        <v>24772658</v>
      </c>
      <c r="L10" s="187">
        <v>-0.03872255783343474</v>
      </c>
    </row>
    <row r="11" spans="2:12" s="9" customFormat="1" ht="19.5" customHeight="1">
      <c r="B11" s="194" t="s">
        <v>12</v>
      </c>
      <c r="C11" s="195">
        <v>8936761</v>
      </c>
      <c r="D11" s="196">
        <v>0.033549566891018956</v>
      </c>
      <c r="E11" s="21"/>
      <c r="F11" s="194" t="s">
        <v>12</v>
      </c>
      <c r="G11" s="62">
        <v>86794</v>
      </c>
      <c r="H11" s="187">
        <v>0.035765003520412425</v>
      </c>
      <c r="J11" s="200" t="s">
        <v>45</v>
      </c>
      <c r="K11" s="201">
        <v>20034011</v>
      </c>
      <c r="L11" s="187">
        <v>-0.1368813862244294</v>
      </c>
    </row>
    <row r="12" spans="2:12" s="9" customFormat="1" ht="19.5" customHeight="1">
      <c r="B12" s="194" t="s">
        <v>10</v>
      </c>
      <c r="C12" s="195">
        <v>6798487</v>
      </c>
      <c r="D12" s="196">
        <v>0.058617813246598705</v>
      </c>
      <c r="E12" s="21"/>
      <c r="F12" s="194" t="s">
        <v>10</v>
      </c>
      <c r="G12" s="62">
        <v>76375</v>
      </c>
      <c r="H12" s="187">
        <v>0.04027622653845106</v>
      </c>
      <c r="J12" s="200" t="s">
        <v>23</v>
      </c>
      <c r="K12" s="201">
        <v>14775721</v>
      </c>
      <c r="L12" s="187">
        <v>0.014809938979073407</v>
      </c>
    </row>
    <row r="13" spans="2:12" s="9" customFormat="1" ht="19.5" customHeight="1">
      <c r="B13" s="194" t="s">
        <v>15</v>
      </c>
      <c r="C13" s="195">
        <v>6035435</v>
      </c>
      <c r="D13" s="196">
        <v>0.005242373366911172</v>
      </c>
      <c r="E13" s="21"/>
      <c r="F13" s="194" t="s">
        <v>24</v>
      </c>
      <c r="G13" s="62">
        <v>58085</v>
      </c>
      <c r="H13" s="187">
        <v>-0.017157650721670418</v>
      </c>
      <c r="J13" s="200" t="s">
        <v>63</v>
      </c>
      <c r="K13" s="201">
        <v>14221628</v>
      </c>
      <c r="L13" s="187">
        <v>0.026589745253702862</v>
      </c>
    </row>
    <row r="14" spans="2:12" s="9" customFormat="1" ht="19.5" customHeight="1">
      <c r="B14" s="194" t="s">
        <v>14</v>
      </c>
      <c r="C14" s="195">
        <v>5851204</v>
      </c>
      <c r="D14" s="196">
        <v>0.03006592649800182</v>
      </c>
      <c r="E14" s="21"/>
      <c r="F14" s="194" t="s">
        <v>15</v>
      </c>
      <c r="G14" s="62">
        <v>51662</v>
      </c>
      <c r="H14" s="187">
        <v>0.0008330265987330247</v>
      </c>
      <c r="J14" s="200" t="s">
        <v>24</v>
      </c>
      <c r="K14" s="201">
        <v>8511316</v>
      </c>
      <c r="L14" s="187">
        <v>0.08359943829594368</v>
      </c>
    </row>
    <row r="15" spans="2:12" s="49" customFormat="1" ht="19.5" customHeight="1">
      <c r="B15" s="194" t="s">
        <v>19</v>
      </c>
      <c r="C15" s="195">
        <v>3763004</v>
      </c>
      <c r="D15" s="196">
        <v>0.03589996569944233</v>
      </c>
      <c r="E15" s="21"/>
      <c r="F15" s="194" t="s">
        <v>23</v>
      </c>
      <c r="G15" s="62">
        <v>43512</v>
      </c>
      <c r="H15" s="187">
        <v>0.08056024634945863</v>
      </c>
      <c r="J15" s="200" t="s">
        <v>22</v>
      </c>
      <c r="K15" s="201">
        <v>7304950</v>
      </c>
      <c r="L15" s="187">
        <v>0.8148249731563065</v>
      </c>
    </row>
    <row r="16" spans="2:12" s="49" customFormat="1" ht="19.5" customHeight="1">
      <c r="B16" s="194" t="s">
        <v>24</v>
      </c>
      <c r="C16" s="195">
        <v>3309430</v>
      </c>
      <c r="D16" s="196">
        <v>0.06634518286619799</v>
      </c>
      <c r="E16" s="21"/>
      <c r="F16" s="194" t="s">
        <v>14</v>
      </c>
      <c r="G16" s="62">
        <v>43251</v>
      </c>
      <c r="H16" s="187">
        <v>0.043777300480247125</v>
      </c>
      <c r="J16" s="200" t="s">
        <v>14</v>
      </c>
      <c r="K16" s="201">
        <v>6160836</v>
      </c>
      <c r="L16" s="187">
        <v>0.027682098989388455</v>
      </c>
    </row>
    <row r="17" spans="2:12" s="49" customFormat="1" ht="19.5" customHeight="1">
      <c r="B17" s="194" t="s">
        <v>18</v>
      </c>
      <c r="C17" s="195">
        <v>3237796</v>
      </c>
      <c r="D17" s="196">
        <v>0.0790585137848579</v>
      </c>
      <c r="E17" s="21"/>
      <c r="F17" s="194" t="s">
        <v>67</v>
      </c>
      <c r="G17" s="62">
        <v>42817</v>
      </c>
      <c r="H17" s="187">
        <v>-0.025380132932714194</v>
      </c>
      <c r="J17" s="200" t="s">
        <v>19</v>
      </c>
      <c r="K17" s="201">
        <v>3962968</v>
      </c>
      <c r="L17" s="187">
        <v>-0.07620948651704854</v>
      </c>
    </row>
    <row r="18" spans="2:12" s="49" customFormat="1" ht="19.5" customHeight="1">
      <c r="B18" s="194" t="s">
        <v>17</v>
      </c>
      <c r="C18" s="195">
        <v>2974424</v>
      </c>
      <c r="D18" s="196">
        <v>0.09918042540422566</v>
      </c>
      <c r="E18" s="21"/>
      <c r="F18" s="194" t="s">
        <v>16</v>
      </c>
      <c r="G18" s="62">
        <v>39193</v>
      </c>
      <c r="H18" s="187">
        <v>0.0569278895420959</v>
      </c>
      <c r="J18" s="200" t="s">
        <v>12</v>
      </c>
      <c r="K18" s="201">
        <v>3390663</v>
      </c>
      <c r="L18" s="187">
        <v>-0.10542638808565966</v>
      </c>
    </row>
    <row r="19" spans="2:12" s="49" customFormat="1" ht="19.5" customHeight="1">
      <c r="B19" s="194" t="s">
        <v>23</v>
      </c>
      <c r="C19" s="195">
        <v>2680956</v>
      </c>
      <c r="D19" s="196">
        <v>0.08704886326314637</v>
      </c>
      <c r="E19" s="21"/>
      <c r="F19" s="194" t="s">
        <v>18</v>
      </c>
      <c r="G19" s="62">
        <v>38781</v>
      </c>
      <c r="H19" s="187">
        <v>0.08372222998463043</v>
      </c>
      <c r="J19" s="200" t="s">
        <v>15</v>
      </c>
      <c r="K19" s="201">
        <v>3336985</v>
      </c>
      <c r="L19" s="187">
        <v>-0.013612329280563376</v>
      </c>
    </row>
    <row r="20" spans="2:12" s="49" customFormat="1" ht="19.5" customHeight="1">
      <c r="B20" s="194" t="s">
        <v>16</v>
      </c>
      <c r="C20" s="195">
        <v>2586766</v>
      </c>
      <c r="D20" s="196">
        <v>0.011081075165258504</v>
      </c>
      <c r="E20" s="21"/>
      <c r="F20" s="194" t="s">
        <v>22</v>
      </c>
      <c r="G20" s="62">
        <v>38749</v>
      </c>
      <c r="H20" s="187">
        <v>0.05531347023258348</v>
      </c>
      <c r="J20" s="200" t="s">
        <v>18</v>
      </c>
      <c r="K20" s="201">
        <v>3063911</v>
      </c>
      <c r="L20" s="187">
        <v>0.02082523990423155</v>
      </c>
    </row>
    <row r="21" spans="2:12" s="49" customFormat="1" ht="19.5" customHeight="1">
      <c r="B21" s="194" t="s">
        <v>22</v>
      </c>
      <c r="C21" s="195">
        <v>2570908</v>
      </c>
      <c r="D21" s="196">
        <v>0.10690187271593754</v>
      </c>
      <c r="E21" s="21"/>
      <c r="F21" s="194" t="s">
        <v>41</v>
      </c>
      <c r="G21" s="62">
        <v>32894</v>
      </c>
      <c r="H21" s="187">
        <v>0.0016748378452449831</v>
      </c>
      <c r="J21" s="200" t="s">
        <v>20</v>
      </c>
      <c r="K21" s="201">
        <v>2456106</v>
      </c>
      <c r="L21" s="187">
        <v>-0.058085180553366415</v>
      </c>
    </row>
    <row r="22" spans="2:12" s="49" customFormat="1" ht="19.5" customHeight="1">
      <c r="B22" s="194" t="s">
        <v>28</v>
      </c>
      <c r="C22" s="195">
        <v>2478431</v>
      </c>
      <c r="D22" s="196">
        <v>0.027601093097819485</v>
      </c>
      <c r="E22" s="21"/>
      <c r="F22" s="194" t="s">
        <v>19</v>
      </c>
      <c r="G22" s="62">
        <v>32465</v>
      </c>
      <c r="H22" s="187">
        <v>0.028121734173607374</v>
      </c>
      <c r="J22" s="200" t="s">
        <v>16</v>
      </c>
      <c r="K22" s="201">
        <v>2273210</v>
      </c>
      <c r="L22" s="187">
        <v>-0.12008032734787757</v>
      </c>
    </row>
    <row r="23" spans="2:12" s="49" customFormat="1" ht="19.5" customHeight="1">
      <c r="B23" s="194" t="s">
        <v>20</v>
      </c>
      <c r="C23" s="195">
        <v>1927083</v>
      </c>
      <c r="D23" s="196">
        <v>0.035921322825841547</v>
      </c>
      <c r="E23" s="21"/>
      <c r="F23" s="194" t="s">
        <v>118</v>
      </c>
      <c r="G23" s="62">
        <v>31349</v>
      </c>
      <c r="H23" s="187">
        <v>0.18409820585457978</v>
      </c>
      <c r="J23" s="200" t="s">
        <v>17</v>
      </c>
      <c r="K23" s="201">
        <v>2150380</v>
      </c>
      <c r="L23" s="187">
        <v>0.00528922436240864</v>
      </c>
    </row>
    <row r="24" spans="2:12" s="49" customFormat="1" ht="19.5" customHeight="1">
      <c r="B24" s="194" t="s">
        <v>21</v>
      </c>
      <c r="C24" s="195">
        <v>1320019</v>
      </c>
      <c r="D24" s="196">
        <v>0.08569015178058847</v>
      </c>
      <c r="E24" s="21"/>
      <c r="F24" s="194" t="s">
        <v>17</v>
      </c>
      <c r="G24" s="62">
        <v>29319</v>
      </c>
      <c r="H24" s="187">
        <v>0.09362527509418479</v>
      </c>
      <c r="J24" s="200" t="s">
        <v>35</v>
      </c>
      <c r="K24" s="201">
        <v>2074789</v>
      </c>
      <c r="L24" s="187">
        <v>-0.29870096069148694</v>
      </c>
    </row>
    <row r="25" spans="2:12" s="49" customFormat="1" ht="19.5" customHeight="1">
      <c r="B25" s="194" t="s">
        <v>59</v>
      </c>
      <c r="C25" s="195">
        <v>1115656</v>
      </c>
      <c r="D25" s="196">
        <v>0.20911057452628568</v>
      </c>
      <c r="E25" s="21"/>
      <c r="F25" s="194" t="s">
        <v>28</v>
      </c>
      <c r="G25" s="62">
        <v>23284</v>
      </c>
      <c r="H25" s="187">
        <v>0.058893082905088906</v>
      </c>
      <c r="J25" s="200" t="s">
        <v>21</v>
      </c>
      <c r="K25" s="201">
        <v>1680920</v>
      </c>
      <c r="L25" s="187">
        <v>-0.39321567678984626</v>
      </c>
    </row>
    <row r="26" spans="2:12" s="49" customFormat="1" ht="19.5" customHeight="1">
      <c r="B26" s="194" t="s">
        <v>32</v>
      </c>
      <c r="C26" s="195">
        <v>1003207</v>
      </c>
      <c r="D26" s="196">
        <v>0.03061200379285583</v>
      </c>
      <c r="E26" s="21"/>
      <c r="F26" s="194" t="s">
        <v>20</v>
      </c>
      <c r="G26" s="62">
        <v>23271</v>
      </c>
      <c r="H26" s="187">
        <v>0.13389855284315158</v>
      </c>
      <c r="J26" s="200" t="s">
        <v>31</v>
      </c>
      <c r="K26" s="201">
        <v>917417</v>
      </c>
      <c r="L26" s="187">
        <v>-0.04134652058287225</v>
      </c>
    </row>
    <row r="27" spans="2:12" s="49" customFormat="1" ht="19.5" customHeight="1">
      <c r="B27" s="194" t="s">
        <v>118</v>
      </c>
      <c r="C27" s="195">
        <v>945119</v>
      </c>
      <c r="D27" s="196">
        <v>0.0879080148581466</v>
      </c>
      <c r="E27" s="21"/>
      <c r="F27" s="194" t="s">
        <v>32</v>
      </c>
      <c r="G27" s="62">
        <v>17428</v>
      </c>
      <c r="H27" s="187">
        <v>0.019300502982805008</v>
      </c>
      <c r="J27" s="200" t="s">
        <v>34</v>
      </c>
      <c r="K27" s="201">
        <v>637123</v>
      </c>
      <c r="L27" s="187">
        <v>-0.011596374794833369</v>
      </c>
    </row>
    <row r="28" spans="2:12" s="49" customFormat="1" ht="19.5" customHeight="1">
      <c r="B28" s="194" t="s">
        <v>27</v>
      </c>
      <c r="C28" s="195">
        <v>882993</v>
      </c>
      <c r="D28" s="196">
        <v>0.06010469067028442</v>
      </c>
      <c r="E28" s="21"/>
      <c r="F28" s="194" t="s">
        <v>21</v>
      </c>
      <c r="G28" s="62">
        <v>16648</v>
      </c>
      <c r="H28" s="187">
        <v>-0.03090983177134874</v>
      </c>
      <c r="J28" s="200" t="s">
        <v>28</v>
      </c>
      <c r="K28" s="201">
        <v>441924</v>
      </c>
      <c r="L28" s="187">
        <v>4.215180910571409</v>
      </c>
    </row>
    <row r="29" spans="2:12" s="49" customFormat="1" ht="19.5" customHeight="1">
      <c r="B29" s="194" t="s">
        <v>31</v>
      </c>
      <c r="C29" s="195">
        <v>781851</v>
      </c>
      <c r="D29" s="196">
        <v>0.01586321952284309</v>
      </c>
      <c r="E29" s="21"/>
      <c r="F29" s="194" t="s">
        <v>31</v>
      </c>
      <c r="G29" s="62">
        <v>14269</v>
      </c>
      <c r="H29" s="187">
        <v>0.03903007354547441</v>
      </c>
      <c r="J29" s="200" t="s">
        <v>25</v>
      </c>
      <c r="K29" s="201">
        <v>386984</v>
      </c>
      <c r="L29" s="187">
        <v>0.4429148831451625</v>
      </c>
    </row>
    <row r="30" spans="2:12" s="49" customFormat="1" ht="19.5" customHeight="1">
      <c r="B30" s="194" t="s">
        <v>34</v>
      </c>
      <c r="C30" s="195">
        <v>779408</v>
      </c>
      <c r="D30" s="196">
        <v>0.07497138128404937</v>
      </c>
      <c r="E30" s="21"/>
      <c r="F30" s="194" t="s">
        <v>34</v>
      </c>
      <c r="G30" s="62">
        <v>13310</v>
      </c>
      <c r="H30" s="187">
        <v>0.06284436636588676</v>
      </c>
      <c r="J30" s="200" t="s">
        <v>39</v>
      </c>
      <c r="K30" s="201">
        <v>285217</v>
      </c>
      <c r="L30" s="187">
        <v>0.33537310497879075</v>
      </c>
    </row>
    <row r="31" spans="2:12" s="49" customFormat="1" ht="19.5" customHeight="1">
      <c r="B31" s="194" t="s">
        <v>26</v>
      </c>
      <c r="C31" s="195">
        <v>709430</v>
      </c>
      <c r="D31" s="196">
        <v>-0.027082550488358125</v>
      </c>
      <c r="E31" s="21"/>
      <c r="F31" s="194" t="s">
        <v>59</v>
      </c>
      <c r="G31" s="62">
        <v>12387</v>
      </c>
      <c r="H31" s="187">
        <v>0.07928901280822515</v>
      </c>
      <c r="J31" s="200" t="s">
        <v>43</v>
      </c>
      <c r="K31" s="201">
        <v>263060</v>
      </c>
      <c r="L31" s="187">
        <v>-0.2801928533706927</v>
      </c>
    </row>
    <row r="32" spans="2:12" s="49" customFormat="1" ht="19.5" customHeight="1">
      <c r="B32" s="194" t="s">
        <v>119</v>
      </c>
      <c r="C32" s="195">
        <v>678506</v>
      </c>
      <c r="D32" s="196">
        <v>0.2137028252104508</v>
      </c>
      <c r="E32" s="21"/>
      <c r="F32" s="194" t="s">
        <v>26</v>
      </c>
      <c r="G32" s="62">
        <v>12007</v>
      </c>
      <c r="H32" s="187">
        <v>-0.03997761253697929</v>
      </c>
      <c r="J32" s="200" t="s">
        <v>27</v>
      </c>
      <c r="K32" s="201">
        <v>130246</v>
      </c>
      <c r="L32" s="187">
        <v>-0.1847038866249773</v>
      </c>
    </row>
    <row r="33" spans="2:12" s="49" customFormat="1" ht="19.5" customHeight="1">
      <c r="B33" s="194" t="s">
        <v>25</v>
      </c>
      <c r="C33" s="195">
        <v>662356</v>
      </c>
      <c r="D33" s="196">
        <v>0.19778727374982594</v>
      </c>
      <c r="E33" s="21"/>
      <c r="F33" s="194" t="s">
        <v>27</v>
      </c>
      <c r="G33" s="62">
        <v>11761</v>
      </c>
      <c r="H33" s="187">
        <v>-0.0027134740948020013</v>
      </c>
      <c r="J33" s="200" t="s">
        <v>56</v>
      </c>
      <c r="K33" s="201">
        <v>108382</v>
      </c>
      <c r="L33" s="187">
        <v>-0.06500340761061794</v>
      </c>
    </row>
    <row r="34" spans="2:12" s="49" customFormat="1" ht="19.5" customHeight="1">
      <c r="B34" s="194" t="s">
        <v>33</v>
      </c>
      <c r="C34" s="195">
        <v>427239</v>
      </c>
      <c r="D34" s="196">
        <v>-0.018459636918354876</v>
      </c>
      <c r="E34" s="21"/>
      <c r="F34" s="194" t="s">
        <v>25</v>
      </c>
      <c r="G34" s="62">
        <v>11719</v>
      </c>
      <c r="H34" s="187">
        <v>0.11972100133766482</v>
      </c>
      <c r="J34" s="200" t="s">
        <v>118</v>
      </c>
      <c r="K34" s="201">
        <v>76689</v>
      </c>
      <c r="L34" s="187">
        <v>-0.6227197591357223</v>
      </c>
    </row>
    <row r="35" spans="2:12" s="49" customFormat="1" ht="19.5" customHeight="1">
      <c r="B35" s="194" t="s">
        <v>44</v>
      </c>
      <c r="C35" s="195">
        <v>309737</v>
      </c>
      <c r="D35" s="196">
        <v>0.05046870336706731</v>
      </c>
      <c r="E35" s="21"/>
      <c r="F35" s="194" t="s">
        <v>119</v>
      </c>
      <c r="G35" s="62">
        <v>10832</v>
      </c>
      <c r="H35" s="187">
        <v>0.04394757131842714</v>
      </c>
      <c r="J35" s="200" t="s">
        <v>44</v>
      </c>
      <c r="K35" s="201">
        <v>52353</v>
      </c>
      <c r="L35" s="187">
        <v>-0.8212677484440772</v>
      </c>
    </row>
    <row r="36" spans="2:12" s="49" customFormat="1" ht="19.5" customHeight="1">
      <c r="B36" s="194" t="s">
        <v>35</v>
      </c>
      <c r="C36" s="195">
        <v>292278</v>
      </c>
      <c r="D36" s="196">
        <v>0.1239256914989752</v>
      </c>
      <c r="E36" s="21"/>
      <c r="F36" s="194" t="s">
        <v>33</v>
      </c>
      <c r="G36" s="62">
        <v>10525</v>
      </c>
      <c r="H36" s="187">
        <v>-0.032094905278646314</v>
      </c>
      <c r="J36" s="200" t="s">
        <v>119</v>
      </c>
      <c r="K36" s="201">
        <v>47133</v>
      </c>
      <c r="L36" s="187">
        <v>0.09977366591221971</v>
      </c>
    </row>
    <row r="37" spans="2:12" s="49" customFormat="1" ht="19.5" customHeight="1">
      <c r="B37" s="194" t="s">
        <v>40</v>
      </c>
      <c r="C37" s="195">
        <v>235532</v>
      </c>
      <c r="D37" s="196">
        <v>0.05611679827098383</v>
      </c>
      <c r="E37" s="21"/>
      <c r="F37" s="194" t="s">
        <v>58</v>
      </c>
      <c r="G37" s="62">
        <v>9906</v>
      </c>
      <c r="H37" s="187">
        <v>0.19105446675483947</v>
      </c>
      <c r="J37" s="200" t="s">
        <v>40</v>
      </c>
      <c r="K37" s="201">
        <v>30315</v>
      </c>
      <c r="L37" s="187">
        <v>-0.6693606439369151</v>
      </c>
    </row>
    <row r="38" spans="2:12" s="49" customFormat="1" ht="19.5" customHeight="1">
      <c r="B38" s="194" t="s">
        <v>43</v>
      </c>
      <c r="C38" s="195">
        <v>230865</v>
      </c>
      <c r="D38" s="196">
        <v>0.14474349693069014</v>
      </c>
      <c r="E38" s="21"/>
      <c r="F38" s="194" t="s">
        <v>95</v>
      </c>
      <c r="G38" s="62">
        <v>9654</v>
      </c>
      <c r="H38" s="187">
        <v>-0.15196767392832045</v>
      </c>
      <c r="J38" s="200" t="s">
        <v>26</v>
      </c>
      <c r="K38" s="201">
        <v>23606</v>
      </c>
      <c r="L38" s="187">
        <v>-0.325080054894785</v>
      </c>
    </row>
    <row r="39" spans="2:12" s="49" customFormat="1" ht="19.5" customHeight="1">
      <c r="B39" s="194" t="s">
        <v>39</v>
      </c>
      <c r="C39" s="195">
        <v>204657</v>
      </c>
      <c r="D39" s="196">
        <v>0.15981887836061115</v>
      </c>
      <c r="E39" s="21"/>
      <c r="F39" s="194" t="s">
        <v>45</v>
      </c>
      <c r="G39" s="62">
        <v>8170</v>
      </c>
      <c r="H39" s="187">
        <v>0.04824223761868104</v>
      </c>
      <c r="J39" s="200" t="s">
        <v>32</v>
      </c>
      <c r="K39" s="201">
        <v>5614</v>
      </c>
      <c r="L39" s="187">
        <v>0.2054971011380717</v>
      </c>
    </row>
    <row r="40" spans="2:12" s="49" customFormat="1" ht="19.5" customHeight="1">
      <c r="B40" s="194" t="s">
        <v>45</v>
      </c>
      <c r="C40" s="195">
        <v>113470</v>
      </c>
      <c r="D40" s="196">
        <v>0.8362921366497823</v>
      </c>
      <c r="E40" s="21"/>
      <c r="F40" s="194" t="s">
        <v>43</v>
      </c>
      <c r="G40" s="62">
        <v>8098</v>
      </c>
      <c r="H40" s="187">
        <v>0.11068440543135373</v>
      </c>
      <c r="J40" s="200" t="s">
        <v>59</v>
      </c>
      <c r="K40" s="201">
        <v>4337</v>
      </c>
      <c r="L40" s="187">
        <v>0.020230533992001882</v>
      </c>
    </row>
    <row r="41" spans="2:12" s="49" customFormat="1" ht="19.5" customHeight="1">
      <c r="B41" s="194" t="s">
        <v>56</v>
      </c>
      <c r="C41" s="195">
        <v>111736</v>
      </c>
      <c r="D41" s="196">
        <v>0.07745120728226491</v>
      </c>
      <c r="E41" s="21"/>
      <c r="F41" s="194" t="s">
        <v>44</v>
      </c>
      <c r="G41" s="62">
        <v>7846</v>
      </c>
      <c r="H41" s="187">
        <v>-0.03635470400393024</v>
      </c>
      <c r="J41" s="200" t="s">
        <v>57</v>
      </c>
      <c r="K41" s="201">
        <v>2949</v>
      </c>
      <c r="L41" s="187">
        <v>-0.0006777363605557439</v>
      </c>
    </row>
    <row r="42" spans="2:12" s="49" customFormat="1" ht="19.5" customHeight="1">
      <c r="B42" s="194" t="s">
        <v>38</v>
      </c>
      <c r="C42" s="195">
        <v>80470</v>
      </c>
      <c r="D42" s="196">
        <v>0.6818191318159968</v>
      </c>
      <c r="E42" s="21"/>
      <c r="F42" s="194" t="s">
        <v>35</v>
      </c>
      <c r="G42" s="62">
        <v>7470</v>
      </c>
      <c r="H42" s="187">
        <v>0.08844528631793676</v>
      </c>
      <c r="J42" s="200" t="s">
        <v>99</v>
      </c>
      <c r="K42" s="201">
        <v>2408</v>
      </c>
      <c r="L42" s="187">
        <v>-0.24419334588826114</v>
      </c>
    </row>
    <row r="43" spans="2:12" s="49" customFormat="1" ht="19.5" customHeight="1">
      <c r="B43" s="194" t="s">
        <v>36</v>
      </c>
      <c r="C43" s="195">
        <v>55315</v>
      </c>
      <c r="D43" s="196">
        <v>0.09074596257369905</v>
      </c>
      <c r="E43" s="21"/>
      <c r="F43" s="194" t="s">
        <v>40</v>
      </c>
      <c r="G43" s="62">
        <v>7387</v>
      </c>
      <c r="H43" s="187">
        <v>0.07823675375857539</v>
      </c>
      <c r="J43" s="200" t="s">
        <v>33</v>
      </c>
      <c r="K43" s="201">
        <v>2282</v>
      </c>
      <c r="L43" s="187">
        <v>-0.7152483154479661</v>
      </c>
    </row>
    <row r="44" spans="2:12" s="49" customFormat="1" ht="19.5" customHeight="1">
      <c r="B44" s="194" t="s">
        <v>61</v>
      </c>
      <c r="C44" s="195">
        <v>37427</v>
      </c>
      <c r="D44" s="196">
        <v>0.5056925614515025</v>
      </c>
      <c r="E44" s="21"/>
      <c r="F44" s="194" t="s">
        <v>39</v>
      </c>
      <c r="G44" s="62">
        <v>6892</v>
      </c>
      <c r="H44" s="187">
        <v>0.16399256882283397</v>
      </c>
      <c r="J44" s="200" t="s">
        <v>38</v>
      </c>
      <c r="K44" s="205">
        <v>554</v>
      </c>
      <c r="L44" s="187" t="s">
        <v>123</v>
      </c>
    </row>
    <row r="45" spans="2:12" s="49" customFormat="1" ht="19.5" customHeight="1">
      <c r="B45" s="194" t="s">
        <v>57</v>
      </c>
      <c r="C45" s="195">
        <v>26133</v>
      </c>
      <c r="D45" s="196">
        <v>0.13780041797283177</v>
      </c>
      <c r="E45" s="21"/>
      <c r="F45" s="194" t="s">
        <v>37</v>
      </c>
      <c r="G45" s="62">
        <v>6566</v>
      </c>
      <c r="H45" s="187">
        <v>-0.024658348187759953</v>
      </c>
      <c r="J45" s="200" t="s">
        <v>67</v>
      </c>
      <c r="K45" s="201">
        <v>300</v>
      </c>
      <c r="L45" s="187" t="s">
        <v>123</v>
      </c>
    </row>
    <row r="46" spans="2:12" s="49" customFormat="1" ht="19.5" customHeight="1">
      <c r="B46" s="194" t="s">
        <v>58</v>
      </c>
      <c r="C46" s="195">
        <v>19863</v>
      </c>
      <c r="D46" s="196">
        <v>0.08274734260016353</v>
      </c>
      <c r="E46" s="21"/>
      <c r="F46" s="194" t="s">
        <v>42</v>
      </c>
      <c r="G46" s="62">
        <v>5881</v>
      </c>
      <c r="H46" s="187">
        <v>-0.10254845109110332</v>
      </c>
      <c r="J46" s="200" t="s">
        <v>65</v>
      </c>
      <c r="K46" s="201">
        <v>7</v>
      </c>
      <c r="L46" s="187" t="s">
        <v>123</v>
      </c>
    </row>
    <row r="47" spans="2:12" s="49" customFormat="1" ht="19.5" customHeight="1">
      <c r="B47" s="194" t="s">
        <v>42</v>
      </c>
      <c r="C47" s="195">
        <v>19201</v>
      </c>
      <c r="D47" s="196">
        <v>0.03705103969754253</v>
      </c>
      <c r="E47" s="21"/>
      <c r="F47" s="194" t="s">
        <v>38</v>
      </c>
      <c r="G47" s="62">
        <v>4186</v>
      </c>
      <c r="H47" s="187">
        <v>0.27195381343056824</v>
      </c>
      <c r="J47" s="200" t="s">
        <v>36</v>
      </c>
      <c r="K47" s="201">
        <v>0</v>
      </c>
      <c r="L47" s="187" t="s">
        <v>123</v>
      </c>
    </row>
    <row r="48" spans="2:12" s="49" customFormat="1" ht="19.5" customHeight="1">
      <c r="B48" s="194" t="s">
        <v>99</v>
      </c>
      <c r="C48" s="195">
        <v>14792</v>
      </c>
      <c r="D48" s="196">
        <v>0.1762086513994911</v>
      </c>
      <c r="E48" s="21"/>
      <c r="F48" s="194" t="s">
        <v>36</v>
      </c>
      <c r="G48" s="62">
        <v>3069</v>
      </c>
      <c r="H48" s="187">
        <v>-0.03216650898770104</v>
      </c>
      <c r="J48" s="200" t="s">
        <v>37</v>
      </c>
      <c r="K48" s="201">
        <v>0</v>
      </c>
      <c r="L48" s="187" t="s">
        <v>123</v>
      </c>
    </row>
    <row r="49" spans="2:12" s="49" customFormat="1" ht="19.5" customHeight="1">
      <c r="B49" s="194" t="s">
        <v>37</v>
      </c>
      <c r="C49" s="195">
        <v>14202</v>
      </c>
      <c r="D49" s="196">
        <v>0.010458911419423693</v>
      </c>
      <c r="E49" s="21"/>
      <c r="F49" s="194" t="s">
        <v>56</v>
      </c>
      <c r="G49" s="62">
        <v>2874</v>
      </c>
      <c r="H49" s="187">
        <v>0.006654991243432574</v>
      </c>
      <c r="J49" s="200" t="s">
        <v>61</v>
      </c>
      <c r="K49" s="201">
        <v>0</v>
      </c>
      <c r="L49" s="187" t="s">
        <v>123</v>
      </c>
    </row>
    <row r="50" spans="2:12" s="49" customFormat="1" ht="19.5" customHeight="1">
      <c r="B50" s="194" t="s">
        <v>65</v>
      </c>
      <c r="C50" s="195">
        <v>11689</v>
      </c>
      <c r="D50" s="196">
        <v>0.09110426584523476</v>
      </c>
      <c r="E50" s="21"/>
      <c r="F50" s="194" t="s">
        <v>57</v>
      </c>
      <c r="G50" s="62">
        <v>2304</v>
      </c>
      <c r="H50" s="187">
        <v>0.024455313472654512</v>
      </c>
      <c r="J50" s="200" t="s">
        <v>58</v>
      </c>
      <c r="K50" s="201">
        <v>0</v>
      </c>
      <c r="L50" s="187" t="s">
        <v>123</v>
      </c>
    </row>
    <row r="51" spans="2:12" s="49" customFormat="1" ht="19.5" customHeight="1">
      <c r="B51" s="194" t="s">
        <v>67</v>
      </c>
      <c r="C51" s="195">
        <v>128</v>
      </c>
      <c r="D51" s="196">
        <v>-0.4796747967479675</v>
      </c>
      <c r="E51" s="21"/>
      <c r="F51" s="194" t="s">
        <v>61</v>
      </c>
      <c r="G51" s="62">
        <v>2224</v>
      </c>
      <c r="H51" s="187">
        <v>0.04071127749181095</v>
      </c>
      <c r="J51" s="200" t="s">
        <v>42</v>
      </c>
      <c r="K51" s="201">
        <v>0</v>
      </c>
      <c r="L51" s="187" t="s">
        <v>123</v>
      </c>
    </row>
    <row r="52" spans="2:12" s="49" customFormat="1" ht="19.5" customHeight="1">
      <c r="B52" s="194" t="s">
        <v>41</v>
      </c>
      <c r="C52" s="195">
        <v>0</v>
      </c>
      <c r="D52" s="196" t="s">
        <v>123</v>
      </c>
      <c r="E52" s="21"/>
      <c r="F52" s="194" t="s">
        <v>99</v>
      </c>
      <c r="G52" s="62">
        <v>1752</v>
      </c>
      <c r="H52" s="187">
        <v>0.1116751269035533</v>
      </c>
      <c r="J52" s="200" t="s">
        <v>95</v>
      </c>
      <c r="K52" s="201">
        <v>0</v>
      </c>
      <c r="L52" s="187" t="s">
        <v>123</v>
      </c>
    </row>
    <row r="53" spans="2:12" s="49" customFormat="1" ht="19.5" customHeight="1" thickBot="1">
      <c r="B53" s="194" t="s">
        <v>95</v>
      </c>
      <c r="C53" s="195">
        <v>0</v>
      </c>
      <c r="D53" s="196" t="s">
        <v>123</v>
      </c>
      <c r="E53" s="21"/>
      <c r="F53" s="194" t="s">
        <v>65</v>
      </c>
      <c r="G53" s="62">
        <v>879</v>
      </c>
      <c r="H53" s="187">
        <v>0.19591836734693877</v>
      </c>
      <c r="J53" s="200" t="s">
        <v>41</v>
      </c>
      <c r="K53" s="201">
        <v>0</v>
      </c>
      <c r="L53" s="187" t="s">
        <v>123</v>
      </c>
    </row>
    <row r="54" spans="1:21" s="9" customFormat="1" ht="21.75" customHeight="1" thickBot="1">
      <c r="A54"/>
      <c r="B54" s="190" t="s">
        <v>46</v>
      </c>
      <c r="C54" s="192">
        <v>130144901</v>
      </c>
      <c r="D54" s="191">
        <v>0.06700253872108386</v>
      </c>
      <c r="E54" s="58"/>
      <c r="F54" s="190" t="s">
        <v>46</v>
      </c>
      <c r="G54" s="192">
        <v>1550732</v>
      </c>
      <c r="H54" s="191">
        <v>0.04070106114823057</v>
      </c>
      <c r="I54" s="49"/>
      <c r="J54" s="190" t="s">
        <v>46</v>
      </c>
      <c r="K54" s="192">
        <v>390687195</v>
      </c>
      <c r="L54" s="191">
        <v>-0.025058268589873423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74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116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7</v>
      </c>
      <c r="C4" s="98" t="s">
        <v>8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77</v>
      </c>
      <c r="B5" s="65" t="s">
        <v>22</v>
      </c>
      <c r="C5" s="99">
        <f>K42</f>
        <v>2678595</v>
      </c>
      <c r="D5" s="21"/>
      <c r="E5" s="74" t="s">
        <v>90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25</v>
      </c>
      <c r="K5" s="102">
        <v>586239</v>
      </c>
    </row>
    <row r="6" spans="1:11" s="49" customFormat="1" ht="19.5" customHeight="1">
      <c r="A6" s="49" t="s">
        <v>77</v>
      </c>
      <c r="B6" s="65" t="s">
        <v>12</v>
      </c>
      <c r="C6" s="99">
        <f>K30</f>
        <v>12046277</v>
      </c>
      <c r="D6" s="21"/>
      <c r="E6" s="75"/>
      <c r="F6" s="84" t="s">
        <v>62</v>
      </c>
      <c r="G6" s="82" t="e">
        <f>LOOKUP(F6,PAXAPTOS,PAXTOT)</f>
        <v>#REF!</v>
      </c>
      <c r="H6" s="103" t="e">
        <f>G6/C52-1</f>
        <v>#REF!</v>
      </c>
      <c r="I6" s="9"/>
      <c r="J6" s="101" t="s">
        <v>65</v>
      </c>
      <c r="K6" s="102">
        <v>15055</v>
      </c>
    </row>
    <row r="7" spans="1:11" s="49" customFormat="1" ht="19.5" customHeight="1">
      <c r="A7" s="49" t="s">
        <v>77</v>
      </c>
      <c r="B7" s="104" t="s">
        <v>64</v>
      </c>
      <c r="C7" s="99">
        <f>K21</f>
        <v>1117447</v>
      </c>
      <c r="D7" s="21"/>
      <c r="E7" s="76"/>
      <c r="F7" s="69" t="s">
        <v>58</v>
      </c>
      <c r="G7" s="82" t="e">
        <f>LOOKUP(F7,PAXAPTOS,PAXTOT)</f>
        <v>#REF!</v>
      </c>
      <c r="H7" s="103" t="e">
        <f>G7/C50-1</f>
        <v>#REF!</v>
      </c>
      <c r="I7" s="9"/>
      <c r="J7" s="101" t="s">
        <v>15</v>
      </c>
      <c r="K7" s="102">
        <v>8571144</v>
      </c>
    </row>
    <row r="8" spans="1:11" s="49" customFormat="1" ht="19.5" customHeight="1">
      <c r="A8" s="49" t="s">
        <v>77</v>
      </c>
      <c r="B8" s="65" t="s">
        <v>29</v>
      </c>
      <c r="C8" s="99">
        <f>K19</f>
        <v>590931</v>
      </c>
      <c r="D8" s="21"/>
      <c r="E8" s="76"/>
      <c r="F8" s="69" t="s">
        <v>60</v>
      </c>
      <c r="G8" s="82" t="e">
        <f>LOOKUP(F8,PAXAPTOS,PAXTOT)</f>
        <v>#REF!</v>
      </c>
      <c r="H8" s="103" t="e">
        <f>G8/C51-1</f>
        <v>#REF!</v>
      </c>
      <c r="I8" s="9"/>
      <c r="J8" s="101" t="s">
        <v>96</v>
      </c>
      <c r="K8" s="102">
        <v>830930</v>
      </c>
    </row>
    <row r="9" spans="1:11" s="49" customFormat="1" ht="19.5" customHeight="1">
      <c r="A9" s="49" t="s">
        <v>77</v>
      </c>
      <c r="B9" s="65" t="s">
        <v>37</v>
      </c>
      <c r="C9" s="99">
        <f>K14</f>
        <v>19328</v>
      </c>
      <c r="D9" s="21"/>
      <c r="E9" s="77" t="s">
        <v>76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97</v>
      </c>
      <c r="K9" s="102">
        <v>943992</v>
      </c>
    </row>
    <row r="10" spans="1:11" s="49" customFormat="1" ht="19.5" customHeight="1">
      <c r="A10" s="49" t="s">
        <v>77</v>
      </c>
      <c r="B10" s="65" t="s">
        <v>26</v>
      </c>
      <c r="C10" s="99">
        <f>K8</f>
        <v>830930</v>
      </c>
      <c r="D10" s="21"/>
      <c r="E10" s="76"/>
      <c r="F10" s="69" t="s">
        <v>10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98</v>
      </c>
      <c r="K10" s="102">
        <v>82596</v>
      </c>
    </row>
    <row r="11" spans="1:11" s="49" customFormat="1" ht="19.5" customHeight="1">
      <c r="A11" s="105" t="s">
        <v>77</v>
      </c>
      <c r="B11" s="106"/>
      <c r="C11" s="107">
        <f>SUM(C5:C10)</f>
        <v>17283508</v>
      </c>
      <c r="D11" s="21"/>
      <c r="E11" s="76"/>
      <c r="F11" s="69" t="s">
        <v>14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9</v>
      </c>
      <c r="K11" s="102">
        <v>24558138</v>
      </c>
    </row>
    <row r="12" spans="1:11" s="49" customFormat="1" ht="19.5" customHeight="1">
      <c r="A12" s="49" t="s">
        <v>84</v>
      </c>
      <c r="B12" s="65" t="s">
        <v>35</v>
      </c>
      <c r="C12" s="99">
        <f>K50</f>
        <v>215213</v>
      </c>
      <c r="D12" s="21"/>
      <c r="E12" s="76"/>
      <c r="F12" s="69" t="s">
        <v>19</v>
      </c>
      <c r="G12" s="82" t="e">
        <f t="shared" si="0"/>
        <v>#REF!</v>
      </c>
      <c r="H12" s="103" t="e">
        <f>G12/C20-1</f>
        <v>#REF!</v>
      </c>
      <c r="I12" s="9"/>
      <c r="J12" s="101" t="s">
        <v>16</v>
      </c>
      <c r="K12" s="102">
        <v>3395773</v>
      </c>
    </row>
    <row r="13" spans="1:11" s="49" customFormat="1" ht="19.5" customHeight="1">
      <c r="A13" s="105" t="s">
        <v>84</v>
      </c>
      <c r="B13" s="106"/>
      <c r="C13" s="107">
        <f>SUM(C12)</f>
        <v>215213</v>
      </c>
      <c r="D13" s="21"/>
      <c r="E13" s="76"/>
      <c r="F13" s="69" t="s">
        <v>17</v>
      </c>
      <c r="G13" s="82" t="e">
        <f t="shared" si="0"/>
        <v>#REF!</v>
      </c>
      <c r="H13" s="103" t="e">
        <f>G13/C24-1</f>
        <v>#REF!</v>
      </c>
      <c r="I13" s="9"/>
      <c r="J13" s="101" t="s">
        <v>99</v>
      </c>
      <c r="K13" s="102">
        <v>15772</v>
      </c>
    </row>
    <row r="14" spans="1:11" s="49" customFormat="1" ht="19.5" customHeight="1">
      <c r="A14" s="49" t="s">
        <v>79</v>
      </c>
      <c r="B14" s="104" t="s">
        <v>63</v>
      </c>
      <c r="C14" s="99">
        <f>K34</f>
        <v>20416083</v>
      </c>
      <c r="D14" s="21"/>
      <c r="E14" s="76"/>
      <c r="F14" s="69" t="s">
        <v>23</v>
      </c>
      <c r="G14" s="82" t="e">
        <f t="shared" si="0"/>
        <v>#REF!</v>
      </c>
      <c r="H14" s="103" t="e">
        <f>G14/C19-1</f>
        <v>#REF!</v>
      </c>
      <c r="I14" s="9"/>
      <c r="J14" s="101" t="s">
        <v>100</v>
      </c>
      <c r="K14" s="102">
        <v>19328</v>
      </c>
    </row>
    <row r="15" spans="1:11" s="49" customFormat="1" ht="19.5" customHeight="1">
      <c r="A15" s="49" t="s">
        <v>79</v>
      </c>
      <c r="B15" s="65" t="s">
        <v>20</v>
      </c>
      <c r="C15" s="99">
        <f>K32</f>
        <v>2631334</v>
      </c>
      <c r="D15" s="21"/>
      <c r="E15" s="76"/>
      <c r="F15" s="69" t="s">
        <v>31</v>
      </c>
      <c r="G15" s="82" t="e">
        <f t="shared" si="0"/>
        <v>#REF!</v>
      </c>
      <c r="H15" s="103" t="e">
        <f>G15/C21-1</f>
        <v>#REF!</v>
      </c>
      <c r="I15" s="9"/>
      <c r="J15" s="101" t="s">
        <v>101</v>
      </c>
      <c r="K15" s="102">
        <v>144498</v>
      </c>
    </row>
    <row r="16" spans="1:11" s="49" customFormat="1" ht="19.5" customHeight="1">
      <c r="A16" s="49" t="s">
        <v>79</v>
      </c>
      <c r="B16" s="65" t="s">
        <v>18</v>
      </c>
      <c r="C16" s="99">
        <f>K20</f>
        <v>4171580</v>
      </c>
      <c r="D16" s="21"/>
      <c r="E16" s="76"/>
      <c r="F16" s="69" t="s">
        <v>56</v>
      </c>
      <c r="G16" s="82" t="e">
        <f t="shared" si="0"/>
        <v>#REF!</v>
      </c>
      <c r="H16" s="103" t="e">
        <f>G16/C25-1</f>
        <v>#REF!</v>
      </c>
      <c r="I16" s="9"/>
      <c r="J16" s="101" t="s">
        <v>102</v>
      </c>
      <c r="K16" s="102">
        <v>3917109</v>
      </c>
    </row>
    <row r="17" spans="1:11" s="49" customFormat="1" ht="19.5" customHeight="1">
      <c r="A17" s="105" t="s">
        <v>79</v>
      </c>
      <c r="B17" s="106"/>
      <c r="C17" s="107">
        <f>SUM(C14:C16)</f>
        <v>27218997</v>
      </c>
      <c r="D17" s="21"/>
      <c r="E17" s="76"/>
      <c r="F17" s="69" t="s">
        <v>57</v>
      </c>
      <c r="G17" s="82" t="e">
        <f t="shared" si="0"/>
        <v>#REF!</v>
      </c>
      <c r="H17" s="103" t="e">
        <f>G17/C22-1</f>
        <v>#REF!</v>
      </c>
      <c r="I17" s="9"/>
      <c r="J17" s="101" t="s">
        <v>28</v>
      </c>
      <c r="K17" s="102">
        <v>2962988</v>
      </c>
    </row>
    <row r="18" spans="1:11" s="49" customFormat="1" ht="19.5" customHeight="1">
      <c r="A18" s="49" t="s">
        <v>76</v>
      </c>
      <c r="B18" s="65" t="s">
        <v>14</v>
      </c>
      <c r="C18" s="99">
        <f>K44</f>
        <v>8632178</v>
      </c>
      <c r="D18" s="21"/>
      <c r="E18" s="77" t="s">
        <v>75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10</v>
      </c>
      <c r="K18" s="102">
        <v>9467494</v>
      </c>
    </row>
    <row r="19" spans="1:11" s="49" customFormat="1" ht="19.5" customHeight="1">
      <c r="A19" s="49" t="s">
        <v>76</v>
      </c>
      <c r="B19" s="65" t="s">
        <v>23</v>
      </c>
      <c r="C19" s="99">
        <f>K43</f>
        <v>3368988</v>
      </c>
      <c r="D19" s="21"/>
      <c r="E19" s="76"/>
      <c r="F19" s="69" t="s">
        <v>9</v>
      </c>
      <c r="G19" s="82" t="e">
        <f t="shared" si="0"/>
        <v>#REF!</v>
      </c>
      <c r="H19" s="103" t="e">
        <f>G19/C38-1</f>
        <v>#REF!</v>
      </c>
      <c r="I19" s="9"/>
      <c r="J19" s="101" t="s">
        <v>103</v>
      </c>
      <c r="K19" s="102">
        <v>590931</v>
      </c>
    </row>
    <row r="20" spans="1:11" s="49" customFormat="1" ht="19.5" customHeight="1">
      <c r="A20" s="49" t="s">
        <v>76</v>
      </c>
      <c r="B20" s="65" t="s">
        <v>19</v>
      </c>
      <c r="C20" s="99">
        <f>K24</f>
        <v>5517136</v>
      </c>
      <c r="D20" s="21"/>
      <c r="E20" s="76"/>
      <c r="F20" s="69" t="s">
        <v>28</v>
      </c>
      <c r="G20" s="82" t="e">
        <f t="shared" si="0"/>
        <v>#REF!</v>
      </c>
      <c r="H20" s="103" t="e">
        <f>G20/C37-1</f>
        <v>#REF!</v>
      </c>
      <c r="I20" s="9"/>
      <c r="J20" s="101" t="s">
        <v>104</v>
      </c>
      <c r="K20" s="102">
        <v>4171580</v>
      </c>
    </row>
    <row r="21" spans="1:11" s="49" customFormat="1" ht="19.5" customHeight="1">
      <c r="A21" s="49" t="s">
        <v>76</v>
      </c>
      <c r="B21" s="65" t="s">
        <v>31</v>
      </c>
      <c r="C21" s="99">
        <f>K23</f>
        <v>1015667</v>
      </c>
      <c r="D21" s="21"/>
      <c r="E21" s="76"/>
      <c r="F21" s="69" t="s">
        <v>32</v>
      </c>
      <c r="G21" s="82" t="e">
        <f t="shared" si="0"/>
        <v>#REF!</v>
      </c>
      <c r="H21" s="103" t="e">
        <f>G21/C36-1</f>
        <v>#REF!</v>
      </c>
      <c r="I21" s="9"/>
      <c r="J21" s="101" t="s">
        <v>105</v>
      </c>
      <c r="K21" s="102">
        <v>1117447</v>
      </c>
    </row>
    <row r="22" spans="1:11" s="49" customFormat="1" ht="19.5" customHeight="1">
      <c r="A22" s="49" t="s">
        <v>76</v>
      </c>
      <c r="B22" s="65" t="s">
        <v>57</v>
      </c>
      <c r="C22" s="99">
        <f>K22</f>
        <v>30774</v>
      </c>
      <c r="D22" s="21"/>
      <c r="E22" s="76"/>
      <c r="F22" s="69" t="s">
        <v>41</v>
      </c>
      <c r="G22" s="82" t="e">
        <f t="shared" si="0"/>
        <v>#REF!</v>
      </c>
      <c r="H22" s="103">
        <v>0</v>
      </c>
      <c r="I22" s="9"/>
      <c r="J22" s="101" t="s">
        <v>57</v>
      </c>
      <c r="K22" s="102">
        <v>30774</v>
      </c>
    </row>
    <row r="23" spans="1:11" s="49" customFormat="1" ht="19.5" customHeight="1">
      <c r="A23" s="49" t="s">
        <v>76</v>
      </c>
      <c r="B23" s="65" t="s">
        <v>10</v>
      </c>
      <c r="C23" s="99">
        <f>K18</f>
        <v>9467494</v>
      </c>
      <c r="D23" s="21"/>
      <c r="E23" s="77" t="s">
        <v>79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106</v>
      </c>
      <c r="K23" s="102">
        <v>1015667</v>
      </c>
    </row>
    <row r="24" spans="1:11" s="49" customFormat="1" ht="19.5" customHeight="1">
      <c r="A24" s="49" t="s">
        <v>76</v>
      </c>
      <c r="B24" s="65" t="s">
        <v>17</v>
      </c>
      <c r="C24" s="99">
        <f>K16</f>
        <v>3917109</v>
      </c>
      <c r="D24" s="21"/>
      <c r="E24" s="76"/>
      <c r="F24" s="69" t="s">
        <v>63</v>
      </c>
      <c r="G24" s="82" t="e">
        <f t="shared" si="0"/>
        <v>#REF!</v>
      </c>
      <c r="H24" s="103" t="e">
        <f>G24/C14-1</f>
        <v>#REF!</v>
      </c>
      <c r="I24" s="9"/>
      <c r="J24" s="101" t="s">
        <v>19</v>
      </c>
      <c r="K24" s="102">
        <v>5517136</v>
      </c>
    </row>
    <row r="25" spans="1:11" s="49" customFormat="1" ht="19.5" customHeight="1">
      <c r="A25" s="49" t="s">
        <v>76</v>
      </c>
      <c r="B25" s="65" t="s">
        <v>56</v>
      </c>
      <c r="C25" s="99">
        <f>K15</f>
        <v>144498</v>
      </c>
      <c r="D25" s="21"/>
      <c r="E25" s="76"/>
      <c r="F25" s="69" t="s">
        <v>18</v>
      </c>
      <c r="G25" s="82" t="e">
        <f t="shared" si="0"/>
        <v>#REF!</v>
      </c>
      <c r="H25" s="103" t="e">
        <f>G25/C16-1</f>
        <v>#REF!</v>
      </c>
      <c r="I25" s="9"/>
      <c r="J25" s="101" t="s">
        <v>38</v>
      </c>
      <c r="K25" s="102">
        <v>65187</v>
      </c>
    </row>
    <row r="26" spans="1:11" s="49" customFormat="1" ht="19.5" customHeight="1">
      <c r="A26" s="105" t="s">
        <v>76</v>
      </c>
      <c r="B26" s="106"/>
      <c r="C26" s="107">
        <f>SUM(C18:C25)</f>
        <v>32093844</v>
      </c>
      <c r="D26" s="21"/>
      <c r="E26" s="76"/>
      <c r="F26" s="69" t="s">
        <v>20</v>
      </c>
      <c r="G26" s="82" t="e">
        <f t="shared" si="0"/>
        <v>#REF!</v>
      </c>
      <c r="H26" s="103" t="e">
        <f>G26/C15-1</f>
        <v>#REF!</v>
      </c>
      <c r="I26" s="9"/>
      <c r="J26" s="101" t="s">
        <v>61</v>
      </c>
      <c r="K26" s="102">
        <v>38385</v>
      </c>
    </row>
    <row r="27" spans="1:11" s="49" customFormat="1" ht="19.5" customHeight="1">
      <c r="A27" s="49" t="s">
        <v>85</v>
      </c>
      <c r="B27" s="65" t="s">
        <v>33</v>
      </c>
      <c r="C27" s="99">
        <f>K40</f>
        <v>342559</v>
      </c>
      <c r="D27" s="21"/>
      <c r="E27" s="77" t="s">
        <v>77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62</v>
      </c>
      <c r="K27" s="102">
        <v>38718614</v>
      </c>
    </row>
    <row r="28" spans="1:11" s="49" customFormat="1" ht="19.5" customHeight="1">
      <c r="A28" s="105" t="s">
        <v>85</v>
      </c>
      <c r="B28" s="106"/>
      <c r="C28" s="107">
        <f>SUM(C27)</f>
        <v>342559</v>
      </c>
      <c r="D28" s="21"/>
      <c r="E28" s="78"/>
      <c r="F28" s="71" t="s">
        <v>12</v>
      </c>
      <c r="G28" s="82" t="e">
        <f t="shared" si="0"/>
        <v>#REF!</v>
      </c>
      <c r="H28" s="103" t="e">
        <f>G28/C6-1</f>
        <v>#REF!</v>
      </c>
      <c r="I28" s="9"/>
      <c r="J28" s="101" t="s">
        <v>67</v>
      </c>
      <c r="K28" s="102">
        <v>261</v>
      </c>
    </row>
    <row r="29" spans="1:11" s="49" customFormat="1" ht="19.5" customHeight="1">
      <c r="A29" s="49" t="s">
        <v>83</v>
      </c>
      <c r="B29" s="65" t="s">
        <v>44</v>
      </c>
      <c r="C29" s="99">
        <f>K47</f>
        <v>442218</v>
      </c>
      <c r="D29" s="21"/>
      <c r="E29" s="76"/>
      <c r="F29" s="69" t="s">
        <v>22</v>
      </c>
      <c r="G29" s="82" t="e">
        <f t="shared" si="0"/>
        <v>#REF!</v>
      </c>
      <c r="H29" s="103" t="e">
        <f>G29/C5-1</f>
        <v>#REF!</v>
      </c>
      <c r="I29" s="9"/>
      <c r="J29" s="101" t="s">
        <v>58</v>
      </c>
      <c r="K29" s="102">
        <v>25979</v>
      </c>
    </row>
    <row r="30" spans="1:11" s="49" customFormat="1" ht="19.5" customHeight="1">
      <c r="A30" s="49" t="s">
        <v>83</v>
      </c>
      <c r="B30" s="65" t="s">
        <v>42</v>
      </c>
      <c r="C30" s="99">
        <f>K38</f>
        <v>21553</v>
      </c>
      <c r="D30" s="21"/>
      <c r="E30" s="76"/>
      <c r="F30" s="69" t="s">
        <v>64</v>
      </c>
      <c r="G30" s="82" t="e">
        <f t="shared" si="0"/>
        <v>#REF!</v>
      </c>
      <c r="H30" s="103" t="e">
        <f>G30/C7-1</f>
        <v>#REF!</v>
      </c>
      <c r="I30" s="9"/>
      <c r="J30" s="101" t="s">
        <v>12</v>
      </c>
      <c r="K30" s="102">
        <v>12046277</v>
      </c>
    </row>
    <row r="31" spans="1:11" s="49" customFormat="1" ht="19.5" customHeight="1">
      <c r="A31" s="49" t="s">
        <v>83</v>
      </c>
      <c r="B31" s="65" t="s">
        <v>38</v>
      </c>
      <c r="C31" s="99">
        <f>K25</f>
        <v>65187</v>
      </c>
      <c r="D31" s="21"/>
      <c r="E31" s="76"/>
      <c r="F31" s="69" t="s">
        <v>26</v>
      </c>
      <c r="G31" s="82" t="e">
        <f t="shared" si="0"/>
        <v>#REF!</v>
      </c>
      <c r="H31" s="103" t="e">
        <f>G31/C10-1</f>
        <v>#REF!</v>
      </c>
      <c r="I31" s="9"/>
      <c r="J31" s="101" t="s">
        <v>107</v>
      </c>
      <c r="K31" s="102">
        <v>245102</v>
      </c>
    </row>
    <row r="32" spans="1:11" s="49" customFormat="1" ht="19.5" customHeight="1">
      <c r="A32" s="105" t="s">
        <v>83</v>
      </c>
      <c r="B32" s="106"/>
      <c r="C32" s="107">
        <f>SUM(C29:C31)</f>
        <v>528958</v>
      </c>
      <c r="D32" s="21"/>
      <c r="E32" s="76"/>
      <c r="F32" s="69" t="s">
        <v>29</v>
      </c>
      <c r="G32" s="82" t="e">
        <f t="shared" si="0"/>
        <v>#REF!</v>
      </c>
      <c r="H32" s="103" t="e">
        <f>G32/C8-1</f>
        <v>#REF!</v>
      </c>
      <c r="I32" s="9"/>
      <c r="J32" s="101" t="s">
        <v>20</v>
      </c>
      <c r="K32" s="102">
        <v>2631334</v>
      </c>
    </row>
    <row r="33" spans="1:11" s="49" customFormat="1" ht="19.5" customHeight="1">
      <c r="A33" s="49" t="s">
        <v>89</v>
      </c>
      <c r="B33" s="65" t="s">
        <v>65</v>
      </c>
      <c r="C33" s="99">
        <f>K6</f>
        <v>15055</v>
      </c>
      <c r="D33" s="21"/>
      <c r="E33" s="76"/>
      <c r="F33" s="69" t="s">
        <v>37</v>
      </c>
      <c r="G33" s="82" t="e">
        <f t="shared" si="0"/>
        <v>#REF!</v>
      </c>
      <c r="H33" s="103" t="e">
        <f>G33/C9-1</f>
        <v>#REF!</v>
      </c>
      <c r="I33" s="9"/>
      <c r="J33" s="101" t="s">
        <v>59</v>
      </c>
      <c r="K33" s="102">
        <v>848427</v>
      </c>
    </row>
    <row r="34" spans="1:11" s="49" customFormat="1" ht="19.5" customHeight="1">
      <c r="A34" s="105" t="s">
        <v>89</v>
      </c>
      <c r="B34" s="106"/>
      <c r="C34" s="107">
        <f>SUM(C33)</f>
        <v>15055</v>
      </c>
      <c r="D34" s="21"/>
      <c r="E34" s="77" t="s">
        <v>78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63</v>
      </c>
      <c r="K34" s="102">
        <v>20416083</v>
      </c>
    </row>
    <row r="35" spans="1:11" s="49" customFormat="1" ht="19.5" customHeight="1">
      <c r="A35" s="49" t="s">
        <v>75</v>
      </c>
      <c r="B35" s="65" t="s">
        <v>41</v>
      </c>
      <c r="C35" s="99">
        <f>K37</f>
        <v>0</v>
      </c>
      <c r="D35" s="21"/>
      <c r="E35" s="76"/>
      <c r="F35" s="69" t="s">
        <v>15</v>
      </c>
      <c r="G35" s="82" t="e">
        <f t="shared" si="0"/>
        <v>#REF!</v>
      </c>
      <c r="H35" s="103" t="e">
        <f>G35/C67-1</f>
        <v>#REF!</v>
      </c>
      <c r="I35" s="9"/>
      <c r="J35" s="101" t="s">
        <v>40</v>
      </c>
      <c r="K35" s="102">
        <v>321418</v>
      </c>
    </row>
    <row r="36" spans="1:11" s="49" customFormat="1" ht="19.5" customHeight="1">
      <c r="A36" s="49" t="s">
        <v>75</v>
      </c>
      <c r="B36" s="65" t="s">
        <v>32</v>
      </c>
      <c r="C36" s="99">
        <f>K36</f>
        <v>1138009</v>
      </c>
      <c r="D36" s="21"/>
      <c r="E36" s="79"/>
      <c r="F36" s="72" t="s">
        <v>24</v>
      </c>
      <c r="G36" s="82" t="e">
        <f t="shared" si="0"/>
        <v>#REF!</v>
      </c>
      <c r="H36" s="103" t="e">
        <f>G36/C66-1</f>
        <v>#REF!</v>
      </c>
      <c r="I36" s="9"/>
      <c r="J36" s="101" t="s">
        <v>108</v>
      </c>
      <c r="K36" s="102">
        <v>1138009</v>
      </c>
    </row>
    <row r="37" spans="1:11" s="49" customFormat="1" ht="19.5" customHeight="1">
      <c r="A37" s="49" t="s">
        <v>75</v>
      </c>
      <c r="B37" s="65" t="s">
        <v>28</v>
      </c>
      <c r="C37" s="99">
        <f>K17</f>
        <v>2962988</v>
      </c>
      <c r="D37" s="21"/>
      <c r="E37" s="77" t="s">
        <v>80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109</v>
      </c>
      <c r="K37" s="102">
        <v>0</v>
      </c>
    </row>
    <row r="38" spans="1:11" s="49" customFormat="1" ht="19.5" customHeight="1">
      <c r="A38" s="49" t="s">
        <v>75</v>
      </c>
      <c r="B38" s="65" t="s">
        <v>9</v>
      </c>
      <c r="C38" s="99">
        <f>K11</f>
        <v>24558138</v>
      </c>
      <c r="D38" s="21"/>
      <c r="E38" s="76"/>
      <c r="F38" s="69" t="s">
        <v>16</v>
      </c>
      <c r="G38" s="82" t="e">
        <f t="shared" si="0"/>
        <v>#REF!</v>
      </c>
      <c r="H38" s="103" t="e">
        <f>G38/C60-1</f>
        <v>#REF!</v>
      </c>
      <c r="I38" s="9"/>
      <c r="J38" s="101" t="s">
        <v>110</v>
      </c>
      <c r="K38" s="102">
        <v>21553</v>
      </c>
    </row>
    <row r="39" spans="1:11" s="49" customFormat="1" ht="19.5" customHeight="1">
      <c r="A39" s="105" t="s">
        <v>75</v>
      </c>
      <c r="B39" s="106"/>
      <c r="C39" s="107">
        <f>SUM(C35:C38)</f>
        <v>28659135</v>
      </c>
      <c r="D39" s="21"/>
      <c r="E39" s="76"/>
      <c r="F39" s="69" t="s">
        <v>43</v>
      </c>
      <c r="G39" s="82" t="e">
        <f t="shared" si="0"/>
        <v>#REF!</v>
      </c>
      <c r="H39" s="103" t="e">
        <f>G39/C59-1</f>
        <v>#REF!</v>
      </c>
      <c r="I39" s="9"/>
      <c r="J39" s="101" t="s">
        <v>43</v>
      </c>
      <c r="K39" s="102">
        <v>295533</v>
      </c>
    </row>
    <row r="40" spans="1:11" s="49" customFormat="1" ht="19.5" customHeight="1">
      <c r="A40" s="49" t="s">
        <v>92</v>
      </c>
      <c r="B40" s="65" t="s">
        <v>66</v>
      </c>
      <c r="C40" s="99">
        <f>K13</f>
        <v>15772</v>
      </c>
      <c r="D40" s="21"/>
      <c r="E40" s="76"/>
      <c r="F40" s="69" t="s">
        <v>45</v>
      </c>
      <c r="G40" s="82" t="e">
        <f t="shared" si="0"/>
        <v>#REF!</v>
      </c>
      <c r="H40" s="103" t="e">
        <f>G40/C58-1</f>
        <v>#REF!</v>
      </c>
      <c r="I40" s="9"/>
      <c r="J40" s="101" t="s">
        <v>33</v>
      </c>
      <c r="K40" s="102">
        <v>342559</v>
      </c>
    </row>
    <row r="41" spans="1:11" s="49" customFormat="1" ht="19.5" customHeight="1">
      <c r="A41" s="105" t="s">
        <v>92</v>
      </c>
      <c r="B41" s="106"/>
      <c r="C41" s="107">
        <f>SUM(C40)</f>
        <v>15772</v>
      </c>
      <c r="D41" s="21"/>
      <c r="E41" s="77" t="s">
        <v>91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21</v>
      </c>
      <c r="K41" s="102">
        <v>1580675</v>
      </c>
    </row>
    <row r="42" spans="1:11" s="49" customFormat="1" ht="19.5" customHeight="1">
      <c r="A42" s="49" t="s">
        <v>86</v>
      </c>
      <c r="B42" s="65" t="s">
        <v>36</v>
      </c>
      <c r="C42" s="99">
        <f>K10</f>
        <v>82596</v>
      </c>
      <c r="D42" s="21"/>
      <c r="E42" s="76"/>
      <c r="F42" s="69" t="s">
        <v>21</v>
      </c>
      <c r="G42" s="82" t="e">
        <f t="shared" si="0"/>
        <v>#REF!</v>
      </c>
      <c r="H42" s="103" t="e">
        <f>G42/C45-1</f>
        <v>#REF!</v>
      </c>
      <c r="I42" s="9"/>
      <c r="J42" s="101" t="s">
        <v>22</v>
      </c>
      <c r="K42" s="102">
        <v>2678595</v>
      </c>
    </row>
    <row r="43" spans="1:11" s="49" customFormat="1" ht="19.5" customHeight="1">
      <c r="A43" s="105" t="s">
        <v>86</v>
      </c>
      <c r="B43" s="106"/>
      <c r="C43" s="107">
        <f>SUM(C42)</f>
        <v>82596</v>
      </c>
      <c r="D43" s="21"/>
      <c r="E43" s="76"/>
      <c r="F43" s="69" t="s">
        <v>34</v>
      </c>
      <c r="G43" s="82" t="e">
        <f t="shared" si="0"/>
        <v>#REF!</v>
      </c>
      <c r="H43" s="103" t="e">
        <f>G43/C44-1</f>
        <v>#REF!</v>
      </c>
      <c r="I43" s="9"/>
      <c r="J43" s="101" t="s">
        <v>23</v>
      </c>
      <c r="K43" s="102">
        <v>3368988</v>
      </c>
    </row>
    <row r="44" spans="1:11" s="49" customFormat="1" ht="19.5" customHeight="1">
      <c r="A44" s="49" t="s">
        <v>91</v>
      </c>
      <c r="B44" s="65" t="s">
        <v>34</v>
      </c>
      <c r="C44" s="99">
        <f>K48</f>
        <v>911974</v>
      </c>
      <c r="D44" s="21"/>
      <c r="E44" s="76"/>
      <c r="F44" s="69" t="s">
        <v>25</v>
      </c>
      <c r="G44" s="82" t="e">
        <f t="shared" si="0"/>
        <v>#REF!</v>
      </c>
      <c r="H44" s="103" t="e">
        <f>G44/C46-1</f>
        <v>#REF!</v>
      </c>
      <c r="I44" s="9"/>
      <c r="J44" s="101" t="s">
        <v>14</v>
      </c>
      <c r="K44" s="102">
        <v>8632178</v>
      </c>
    </row>
    <row r="45" spans="1:11" s="49" customFormat="1" ht="19.5" customHeight="1">
      <c r="A45" s="49" t="s">
        <v>91</v>
      </c>
      <c r="B45" s="65" t="s">
        <v>21</v>
      </c>
      <c r="C45" s="99">
        <f>K41</f>
        <v>1580675</v>
      </c>
      <c r="D45" s="21"/>
      <c r="E45" s="77" t="s">
        <v>81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46</v>
      </c>
      <c r="K45" s="102">
        <v>166146198</v>
      </c>
    </row>
    <row r="46" spans="1:11" s="49" customFormat="1" ht="19.5" customHeight="1">
      <c r="A46" s="49" t="s">
        <v>91</v>
      </c>
      <c r="B46" s="65" t="s">
        <v>25</v>
      </c>
      <c r="C46" s="99">
        <f>K5</f>
        <v>586239</v>
      </c>
      <c r="D46" s="21"/>
      <c r="E46" s="76"/>
      <c r="F46" s="69" t="s">
        <v>59</v>
      </c>
      <c r="G46" s="82" t="e">
        <f t="shared" si="0"/>
        <v>#REF!</v>
      </c>
      <c r="H46" s="103" t="e">
        <f>G46/C64-1</f>
        <v>#REF!</v>
      </c>
      <c r="I46" s="9"/>
      <c r="J46" s="101" t="s">
        <v>24</v>
      </c>
      <c r="K46" s="102">
        <v>3111951</v>
      </c>
    </row>
    <row r="47" spans="1:11" s="49" customFormat="1" ht="19.5" customHeight="1">
      <c r="A47" s="105" t="s">
        <v>91</v>
      </c>
      <c r="B47" s="106"/>
      <c r="C47" s="107">
        <f>SUM(C44:C46)</f>
        <v>3078888</v>
      </c>
      <c r="D47" s="21"/>
      <c r="E47" s="77" t="s">
        <v>87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111</v>
      </c>
      <c r="K47" s="102">
        <v>442218</v>
      </c>
    </row>
    <row r="48" spans="1:11" s="49" customFormat="1" ht="19.5" customHeight="1">
      <c r="A48" s="49" t="s">
        <v>88</v>
      </c>
      <c r="B48" s="65" t="s">
        <v>61</v>
      </c>
      <c r="C48" s="99">
        <f>K26</f>
        <v>38385</v>
      </c>
      <c r="D48" s="21"/>
      <c r="E48" s="76"/>
      <c r="F48" s="69" t="s">
        <v>27</v>
      </c>
      <c r="G48" s="82" t="e">
        <f t="shared" si="0"/>
        <v>#REF!</v>
      </c>
      <c r="H48" s="103" t="e">
        <f>G48/C62-1</f>
        <v>#REF!</v>
      </c>
      <c r="I48" s="9"/>
      <c r="J48" s="101" t="s">
        <v>34</v>
      </c>
      <c r="K48" s="102">
        <v>911974</v>
      </c>
    </row>
    <row r="49" spans="1:11" s="49" customFormat="1" ht="19.5" customHeight="1">
      <c r="A49" s="105" t="s">
        <v>88</v>
      </c>
      <c r="B49" s="106"/>
      <c r="C49" s="107">
        <f>SUM(C48)</f>
        <v>38385</v>
      </c>
      <c r="D49" s="21"/>
      <c r="E49" s="77" t="s">
        <v>85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45</v>
      </c>
      <c r="K49" s="102">
        <v>95094</v>
      </c>
    </row>
    <row r="50" spans="1:11" s="49" customFormat="1" ht="19.5" customHeight="1">
      <c r="A50" s="49" t="s">
        <v>90</v>
      </c>
      <c r="B50" s="65" t="s">
        <v>58</v>
      </c>
      <c r="C50" s="99">
        <f>K29</f>
        <v>25979</v>
      </c>
      <c r="D50" s="21"/>
      <c r="E50" s="76"/>
      <c r="F50" s="69" t="s">
        <v>33</v>
      </c>
      <c r="G50" s="82" t="e">
        <f t="shared" si="0"/>
        <v>#REF!</v>
      </c>
      <c r="H50" s="103" t="e">
        <f>G50/C27-1</f>
        <v>#REF!</v>
      </c>
      <c r="I50" s="9"/>
      <c r="J50" s="101" t="s">
        <v>112</v>
      </c>
      <c r="K50" s="102">
        <v>215213</v>
      </c>
    </row>
    <row r="51" spans="1:11" s="49" customFormat="1" ht="19.5" customHeight="1">
      <c r="A51" s="49" t="s">
        <v>90</v>
      </c>
      <c r="B51" s="104" t="s">
        <v>60</v>
      </c>
      <c r="C51" s="99">
        <f>K28</f>
        <v>261</v>
      </c>
      <c r="D51" s="21"/>
      <c r="E51" s="77" t="s">
        <v>83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90</v>
      </c>
      <c r="B52" s="104" t="s">
        <v>62</v>
      </c>
      <c r="C52" s="99">
        <f>K27</f>
        <v>38718614</v>
      </c>
      <c r="D52" s="21"/>
      <c r="E52" s="76"/>
      <c r="F52" s="69" t="s">
        <v>44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90</v>
      </c>
      <c r="B53" s="106"/>
      <c r="C53" s="107">
        <f>SUM(C50:C52)</f>
        <v>38744854</v>
      </c>
      <c r="D53" s="21"/>
      <c r="E53" s="76"/>
      <c r="F53" s="69" t="s">
        <v>38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39</v>
      </c>
      <c r="B54" s="65" t="s">
        <v>39</v>
      </c>
      <c r="C54" s="99">
        <f>K31</f>
        <v>245102</v>
      </c>
      <c r="D54" s="21"/>
      <c r="E54" s="76"/>
      <c r="F54" s="69" t="s">
        <v>42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39</v>
      </c>
      <c r="B55" s="106"/>
      <c r="C55" s="107">
        <f>SUM(C54)</f>
        <v>245102</v>
      </c>
      <c r="D55" s="21"/>
      <c r="E55" s="77" t="s">
        <v>84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82</v>
      </c>
      <c r="B56" s="65" t="s">
        <v>40</v>
      </c>
      <c r="C56" s="99">
        <f>K35</f>
        <v>321418</v>
      </c>
      <c r="D56" s="21"/>
      <c r="E56" s="76"/>
      <c r="F56" s="69" t="s">
        <v>35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82</v>
      </c>
      <c r="B57" s="106"/>
      <c r="C57" s="107">
        <f>SUM(C56)</f>
        <v>321418</v>
      </c>
      <c r="D57" s="21"/>
      <c r="E57" s="77" t="s">
        <v>82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80</v>
      </c>
      <c r="B58" s="65" t="s">
        <v>45</v>
      </c>
      <c r="C58" s="99">
        <f>K49</f>
        <v>95094</v>
      </c>
      <c r="D58" s="21"/>
      <c r="E58" s="76"/>
      <c r="F58" s="69" t="s">
        <v>40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80</v>
      </c>
      <c r="B59" s="65" t="s">
        <v>43</v>
      </c>
      <c r="C59" s="99">
        <f>K39</f>
        <v>295533</v>
      </c>
      <c r="D59" s="21"/>
      <c r="E59" s="77" t="s">
        <v>39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80</v>
      </c>
      <c r="B60" s="65" t="s">
        <v>16</v>
      </c>
      <c r="C60" s="99">
        <f>K12</f>
        <v>3395773</v>
      </c>
      <c r="D60" s="21"/>
      <c r="E60" s="76"/>
      <c r="F60" s="69" t="s">
        <v>39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80</v>
      </c>
      <c r="B61" s="106"/>
      <c r="C61" s="107">
        <f>SUM(C58:C60)</f>
        <v>3786400</v>
      </c>
      <c r="D61" s="21"/>
      <c r="E61" s="77" t="s">
        <v>86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87</v>
      </c>
      <c r="B62" s="65" t="s">
        <v>27</v>
      </c>
      <c r="C62" s="99">
        <f>K9</f>
        <v>943992</v>
      </c>
      <c r="D62" s="21"/>
      <c r="E62" s="76"/>
      <c r="F62" s="69" t="s">
        <v>36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87</v>
      </c>
      <c r="B63" s="106"/>
      <c r="C63" s="107">
        <f>SUM(C62)</f>
        <v>943992</v>
      </c>
      <c r="D63" s="21"/>
      <c r="E63" s="77" t="s">
        <v>88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81</v>
      </c>
      <c r="B64" s="65" t="s">
        <v>59</v>
      </c>
      <c r="C64" s="99">
        <f>K33</f>
        <v>848427</v>
      </c>
      <c r="D64" s="21"/>
      <c r="E64" s="76"/>
      <c r="F64" s="69" t="s">
        <v>61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81</v>
      </c>
      <c r="B65" s="106"/>
      <c r="C65" s="107">
        <f>SUM(C64)</f>
        <v>848427</v>
      </c>
      <c r="D65" s="21"/>
      <c r="E65" s="77" t="s">
        <v>92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78</v>
      </c>
      <c r="B66" s="65" t="s">
        <v>24</v>
      </c>
      <c r="C66" s="99">
        <f>K46</f>
        <v>3111951</v>
      </c>
      <c r="D66" s="21"/>
      <c r="E66" s="76"/>
      <c r="F66" s="69" t="s">
        <v>66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78</v>
      </c>
      <c r="B67" s="65" t="s">
        <v>15</v>
      </c>
      <c r="C67" s="99">
        <f>K7</f>
        <v>8571144</v>
      </c>
      <c r="D67" s="21"/>
      <c r="E67" s="77" t="s">
        <v>89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78</v>
      </c>
      <c r="B68" s="106"/>
      <c r="C68" s="107">
        <f>SUM(C66:C67)</f>
        <v>11683095</v>
      </c>
      <c r="D68" s="21"/>
      <c r="E68" s="80"/>
      <c r="F68" s="73" t="s">
        <v>65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46</v>
      </c>
      <c r="C69" s="109">
        <v>165952091</v>
      </c>
      <c r="D69" s="9"/>
      <c r="E69" s="9"/>
      <c r="F69" s="108" t="s">
        <v>46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70</v>
      </c>
      <c r="G71" s="26" t="s">
        <v>69</v>
      </c>
    </row>
    <row r="72" spans="2:7" ht="12.75">
      <c r="B72" s="92" t="s">
        <v>50</v>
      </c>
      <c r="G72" s="26" t="s">
        <v>68</v>
      </c>
    </row>
    <row r="73" spans="2:7" ht="12.75">
      <c r="B73" s="92" t="s">
        <v>51</v>
      </c>
      <c r="G73" s="26" t="s">
        <v>54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71</v>
      </c>
      <c r="D2" s="19"/>
    </row>
    <row r="3" spans="3:4" ht="12.75">
      <c r="C3" s="123" t="s">
        <v>49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7</v>
      </c>
      <c r="C5" s="16" t="s">
        <v>8</v>
      </c>
      <c r="D5" s="17" t="s">
        <v>47</v>
      </c>
      <c r="F5" s="125"/>
      <c r="G5" s="125"/>
      <c r="H5" s="125"/>
      <c r="I5" s="126" t="s">
        <v>113</v>
      </c>
    </row>
    <row r="6" spans="1:9" s="129" customFormat="1" ht="19.5" customHeight="1" thickBot="1" thickTop="1">
      <c r="A6" s="127" t="s">
        <v>77</v>
      </c>
      <c r="B6" s="128"/>
      <c r="C6" s="35">
        <f>SUM(C7:C12)</f>
        <v>224298</v>
      </c>
      <c r="D6" s="36"/>
      <c r="F6" s="130" t="s">
        <v>77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77</v>
      </c>
      <c r="B7" s="133" t="s">
        <v>96</v>
      </c>
      <c r="C7" s="85">
        <v>15046</v>
      </c>
      <c r="D7" s="86">
        <v>0.00858023863788712</v>
      </c>
      <c r="F7" s="125" t="s">
        <v>77</v>
      </c>
      <c r="G7" s="125" t="s">
        <v>26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77</v>
      </c>
      <c r="B8" s="135" t="s">
        <v>100</v>
      </c>
      <c r="C8" s="85">
        <v>8791</v>
      </c>
      <c r="D8" s="86">
        <v>0.08571075707052</v>
      </c>
      <c r="F8" s="125" t="s">
        <v>77</v>
      </c>
      <c r="G8" s="125" t="s">
        <v>37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77</v>
      </c>
      <c r="B9" s="135" t="s">
        <v>103</v>
      </c>
      <c r="C9" s="85">
        <v>13584</v>
      </c>
      <c r="D9" s="86">
        <v>0.0609184629803187</v>
      </c>
      <c r="F9" s="125" t="s">
        <v>77</v>
      </c>
      <c r="G9" s="125" t="s">
        <v>29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77</v>
      </c>
      <c r="B10" s="135" t="s">
        <v>105</v>
      </c>
      <c r="C10" s="85">
        <v>26599</v>
      </c>
      <c r="D10" s="86">
        <v>0.0662631283572517</v>
      </c>
      <c r="F10" s="125" t="s">
        <v>77</v>
      </c>
      <c r="G10" s="125" t="s">
        <v>30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77</v>
      </c>
      <c r="B11" s="135" t="s">
        <v>12</v>
      </c>
      <c r="C11" s="85">
        <v>116047</v>
      </c>
      <c r="D11" s="86">
        <v>0.052866993286155</v>
      </c>
      <c r="F11" s="125" t="s">
        <v>77</v>
      </c>
      <c r="G11" s="125" t="s">
        <v>12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77</v>
      </c>
      <c r="B12" s="138" t="s">
        <v>22</v>
      </c>
      <c r="C12" s="85">
        <v>44231</v>
      </c>
      <c r="D12" s="86">
        <v>0.149364654522776</v>
      </c>
      <c r="F12" s="125" t="s">
        <v>77</v>
      </c>
      <c r="G12" s="125" t="s">
        <v>22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84</v>
      </c>
      <c r="B13" s="128"/>
      <c r="C13" s="35">
        <f>SUM(C14)</f>
        <v>9386</v>
      </c>
      <c r="D13" s="36"/>
      <c r="F13" s="130" t="s">
        <v>84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84</v>
      </c>
      <c r="B14" s="139" t="s">
        <v>112</v>
      </c>
      <c r="C14" s="37">
        <v>9386</v>
      </c>
      <c r="D14" s="38">
        <v>-0.126721250465203</v>
      </c>
      <c r="F14" s="140" t="s">
        <v>84</v>
      </c>
      <c r="G14" s="140" t="s">
        <v>35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79</v>
      </c>
      <c r="B15" s="128"/>
      <c r="C15" s="35">
        <f>SUM(C16:C18)</f>
        <v>256195</v>
      </c>
      <c r="D15" s="36"/>
      <c r="F15" s="130" t="s">
        <v>79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79</v>
      </c>
      <c r="B16" s="139" t="s">
        <v>104</v>
      </c>
      <c r="C16" s="37">
        <v>48798</v>
      </c>
      <c r="D16" s="38">
        <v>0.0168368410085434</v>
      </c>
      <c r="F16" s="125" t="s">
        <v>79</v>
      </c>
      <c r="G16" s="125" t="s">
        <v>18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79</v>
      </c>
      <c r="B17" s="139" t="s">
        <v>20</v>
      </c>
      <c r="C17" s="37">
        <v>29538</v>
      </c>
      <c r="D17" s="38">
        <v>-0.0879955539088551</v>
      </c>
      <c r="F17" s="125" t="s">
        <v>79</v>
      </c>
      <c r="G17" s="125" t="s">
        <v>20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79</v>
      </c>
      <c r="B18" s="142" t="s">
        <v>63</v>
      </c>
      <c r="C18" s="37">
        <v>177859</v>
      </c>
      <c r="D18" s="38">
        <v>0.0524948517054465</v>
      </c>
      <c r="F18" s="125" t="s">
        <v>79</v>
      </c>
      <c r="G18" s="125" t="s">
        <v>13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95</v>
      </c>
      <c r="C19" s="85"/>
      <c r="D19" s="86"/>
      <c r="F19" s="125" t="s">
        <v>79</v>
      </c>
      <c r="G19" s="125" t="s">
        <v>95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76</v>
      </c>
      <c r="B20" s="128"/>
      <c r="C20" s="35">
        <f>SUM(C21:C28)</f>
        <v>338881</v>
      </c>
      <c r="D20" s="36"/>
      <c r="F20" s="130" t="s">
        <v>76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76</v>
      </c>
      <c r="B21" s="139" t="s">
        <v>101</v>
      </c>
      <c r="C21" s="37">
        <v>4082</v>
      </c>
      <c r="D21" s="38">
        <v>0.0713910761154856</v>
      </c>
      <c r="F21" s="125" t="s">
        <v>76</v>
      </c>
      <c r="G21" s="125" t="s">
        <v>56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76</v>
      </c>
      <c r="B22" s="139" t="s">
        <v>102</v>
      </c>
      <c r="C22" s="37">
        <v>39865</v>
      </c>
      <c r="D22" s="38">
        <v>0.00428265524625268</v>
      </c>
      <c r="F22" s="125" t="s">
        <v>76</v>
      </c>
      <c r="G22" s="125" t="s">
        <v>17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76</v>
      </c>
      <c r="B23" s="139" t="s">
        <v>10</v>
      </c>
      <c r="C23" s="37">
        <v>104659</v>
      </c>
      <c r="D23" s="38">
        <v>0.0496128851091142</v>
      </c>
      <c r="F23" s="125" t="s">
        <v>76</v>
      </c>
      <c r="G23" s="125" t="s">
        <v>10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76</v>
      </c>
      <c r="B24" s="139" t="s">
        <v>57</v>
      </c>
      <c r="C24" s="37">
        <v>3346</v>
      </c>
      <c r="D24" s="38">
        <v>-0.00771055753262159</v>
      </c>
      <c r="F24" s="125" t="s">
        <v>76</v>
      </c>
      <c r="G24" s="125" t="s">
        <v>57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76</v>
      </c>
      <c r="B25" s="139" t="s">
        <v>106</v>
      </c>
      <c r="C25" s="37">
        <v>19067</v>
      </c>
      <c r="D25" s="38">
        <v>0.0869342150267928</v>
      </c>
      <c r="F25" s="125" t="s">
        <v>76</v>
      </c>
      <c r="G25" s="125" t="s">
        <v>31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76</v>
      </c>
      <c r="B26" s="139" t="s">
        <v>19</v>
      </c>
      <c r="C26" s="37">
        <v>48446</v>
      </c>
      <c r="D26" s="38">
        <v>0.0163425430591394</v>
      </c>
      <c r="F26" s="147" t="s">
        <v>76</v>
      </c>
      <c r="G26" s="147" t="s">
        <v>19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76</v>
      </c>
      <c r="B27" s="139" t="s">
        <v>23</v>
      </c>
      <c r="C27" s="37">
        <v>56592</v>
      </c>
      <c r="D27" s="38">
        <v>0.0535016195688596</v>
      </c>
      <c r="F27" s="125" t="s">
        <v>76</v>
      </c>
      <c r="G27" s="125" t="s">
        <v>23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76</v>
      </c>
      <c r="B28" s="139" t="s">
        <v>14</v>
      </c>
      <c r="C28" s="37">
        <v>62824</v>
      </c>
      <c r="D28" s="38">
        <v>0.00510359171266299</v>
      </c>
      <c r="F28" s="125" t="s">
        <v>76</v>
      </c>
      <c r="G28" s="125" t="s">
        <v>14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85</v>
      </c>
      <c r="B29" s="128"/>
      <c r="C29" s="35">
        <f>SUM(C30)</f>
        <v>11643</v>
      </c>
      <c r="D29" s="36"/>
      <c r="F29" s="130" t="s">
        <v>85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85</v>
      </c>
      <c r="B30" s="139" t="s">
        <v>33</v>
      </c>
      <c r="C30" s="37">
        <v>11643</v>
      </c>
      <c r="D30" s="38">
        <v>0.0279886985696627</v>
      </c>
      <c r="F30" s="125" t="s">
        <v>85</v>
      </c>
      <c r="G30" s="125" t="s">
        <v>33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83</v>
      </c>
      <c r="B31" s="128"/>
      <c r="C31" s="35">
        <f>SUM(C32:C34)</f>
        <v>26606</v>
      </c>
      <c r="D31" s="36"/>
      <c r="F31" s="130" t="s">
        <v>83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83</v>
      </c>
      <c r="B32" s="139" t="s">
        <v>38</v>
      </c>
      <c r="C32" s="37">
        <v>5241</v>
      </c>
      <c r="D32" s="38">
        <v>0.664866581956798</v>
      </c>
      <c r="F32" s="125" t="s">
        <v>83</v>
      </c>
      <c r="G32" s="125" t="s">
        <v>38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83</v>
      </c>
      <c r="B33" s="139" t="s">
        <v>110</v>
      </c>
      <c r="C33" s="37">
        <v>9979</v>
      </c>
      <c r="D33" s="38">
        <v>-0.12595252693352</v>
      </c>
      <c r="F33" s="125" t="s">
        <v>83</v>
      </c>
      <c r="G33" s="125" t="s">
        <v>42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83</v>
      </c>
      <c r="B34" s="139" t="s">
        <v>111</v>
      </c>
      <c r="C34" s="37">
        <v>11386</v>
      </c>
      <c r="D34" s="38">
        <v>0.277603231597846</v>
      </c>
      <c r="F34" s="125" t="s">
        <v>83</v>
      </c>
      <c r="G34" s="125" t="s">
        <v>44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89</v>
      </c>
      <c r="B35" s="128"/>
      <c r="C35" s="35">
        <f>SUM(C36)</f>
        <v>1309</v>
      </c>
      <c r="D35" s="36"/>
      <c r="F35" s="130" t="s">
        <v>89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89</v>
      </c>
      <c r="B36" s="139" t="s">
        <v>65</v>
      </c>
      <c r="C36" s="37">
        <v>1309</v>
      </c>
      <c r="D36" s="38">
        <v>4.09338521400778</v>
      </c>
      <c r="F36" s="125" t="s">
        <v>89</v>
      </c>
      <c r="G36" s="125" t="s">
        <v>65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75</v>
      </c>
      <c r="B37" s="128"/>
      <c r="C37" s="35">
        <f>SUM(C38:C41)</f>
        <v>384547</v>
      </c>
      <c r="D37" s="36"/>
      <c r="F37" s="130" t="s">
        <v>75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75</v>
      </c>
      <c r="B38" s="139" t="s">
        <v>9</v>
      </c>
      <c r="C38" s="37">
        <v>291369</v>
      </c>
      <c r="D38" s="38">
        <v>0.0331501311963691</v>
      </c>
      <c r="F38" s="125" t="s">
        <v>75</v>
      </c>
      <c r="G38" s="125" t="s">
        <v>9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75</v>
      </c>
      <c r="B39" s="139" t="s">
        <v>28</v>
      </c>
      <c r="C39" s="37">
        <v>28668</v>
      </c>
      <c r="D39" s="38">
        <v>0.423577316516039</v>
      </c>
      <c r="F39" s="125" t="s">
        <v>75</v>
      </c>
      <c r="G39" s="125" t="s">
        <v>28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75</v>
      </c>
      <c r="B40" s="139" t="s">
        <v>108</v>
      </c>
      <c r="C40" s="37">
        <v>21608</v>
      </c>
      <c r="D40" s="38">
        <v>0.099419965401445</v>
      </c>
      <c r="F40" s="125" t="s">
        <v>75</v>
      </c>
      <c r="G40" s="125" t="s">
        <v>32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75</v>
      </c>
      <c r="B41" s="139" t="s">
        <v>109</v>
      </c>
      <c r="C41" s="37">
        <v>42902</v>
      </c>
      <c r="D41" s="38">
        <v>-0.173387795996224</v>
      </c>
      <c r="F41" s="125" t="s">
        <v>75</v>
      </c>
      <c r="G41" s="125" t="s">
        <v>41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92</v>
      </c>
      <c r="B42" s="128"/>
      <c r="C42" s="35">
        <f>SUM(C43)</f>
        <v>1981</v>
      </c>
      <c r="D42" s="36"/>
      <c r="F42" s="130" t="s">
        <v>92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92</v>
      </c>
      <c r="B43" s="139" t="s">
        <v>99</v>
      </c>
      <c r="C43" s="37">
        <v>1981</v>
      </c>
      <c r="D43" s="38" t="s">
        <v>94</v>
      </c>
      <c r="F43" s="125" t="s">
        <v>92</v>
      </c>
      <c r="G43" s="125" t="s">
        <v>66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86</v>
      </c>
      <c r="B44" s="128"/>
      <c r="C44" s="35">
        <f>SUM(C45)</f>
        <v>8230</v>
      </c>
      <c r="D44" s="36"/>
      <c r="F44" s="130" t="s">
        <v>86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86</v>
      </c>
      <c r="B45" s="139" t="s">
        <v>98</v>
      </c>
      <c r="C45" s="37">
        <v>8230</v>
      </c>
      <c r="D45" s="38">
        <v>-0.206670522459996</v>
      </c>
      <c r="F45" s="125" t="s">
        <v>86</v>
      </c>
      <c r="G45" s="125" t="s">
        <v>36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91</v>
      </c>
      <c r="B46" s="128"/>
      <c r="C46" s="35">
        <f>SUM(C47:C49)</f>
        <v>49996</v>
      </c>
      <c r="D46" s="36"/>
      <c r="F46" s="130" t="s">
        <v>91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91</v>
      </c>
      <c r="B47" s="139" t="s">
        <v>25</v>
      </c>
      <c r="C47" s="37">
        <v>12945</v>
      </c>
      <c r="D47" s="38">
        <v>0.0256714998811505</v>
      </c>
      <c r="F47" s="147" t="s">
        <v>91</v>
      </c>
      <c r="G47" s="147" t="s">
        <v>25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91</v>
      </c>
      <c r="B48" s="139" t="s">
        <v>21</v>
      </c>
      <c r="C48" s="37">
        <v>21593</v>
      </c>
      <c r="D48" s="38">
        <v>0.170098623604639</v>
      </c>
      <c r="F48" s="125" t="s">
        <v>91</v>
      </c>
      <c r="G48" s="125" t="s">
        <v>21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91</v>
      </c>
      <c r="B49" s="139" t="s">
        <v>34</v>
      </c>
      <c r="C49" s="37">
        <v>15458</v>
      </c>
      <c r="D49" s="38">
        <v>0.149037389429867</v>
      </c>
      <c r="F49" s="125" t="s">
        <v>91</v>
      </c>
      <c r="G49" s="125" t="s">
        <v>34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88</v>
      </c>
      <c r="B50" s="128"/>
      <c r="C50" s="35">
        <f>SUM(C51)</f>
        <v>2509</v>
      </c>
      <c r="D50" s="36"/>
      <c r="F50" s="130" t="s">
        <v>88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88</v>
      </c>
      <c r="B51" s="139" t="s">
        <v>61</v>
      </c>
      <c r="C51" s="37">
        <v>2509</v>
      </c>
      <c r="D51" s="38">
        <v>0.544950738916256</v>
      </c>
      <c r="F51" s="125" t="s">
        <v>88</v>
      </c>
      <c r="G51" s="125" t="s">
        <v>61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90</v>
      </c>
      <c r="B52" s="128"/>
      <c r="C52" s="35">
        <f>SUM(C53:C55)</f>
        <v>479257</v>
      </c>
      <c r="D52" s="36"/>
      <c r="F52" s="130" t="s">
        <v>90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90</v>
      </c>
      <c r="B53" s="142" t="s">
        <v>62</v>
      </c>
      <c r="C53" s="37">
        <v>401503</v>
      </c>
      <c r="D53" s="38">
        <v>0.0461146835363884</v>
      </c>
      <c r="F53" s="125" t="s">
        <v>90</v>
      </c>
      <c r="G53" s="125" t="s">
        <v>11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90</v>
      </c>
      <c r="B54" s="139" t="s">
        <v>67</v>
      </c>
      <c r="C54" s="41">
        <v>66404</v>
      </c>
      <c r="D54" s="38">
        <v>-0.0914265385983636</v>
      </c>
      <c r="F54" s="125" t="s">
        <v>90</v>
      </c>
      <c r="G54" s="125" t="s">
        <v>67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90</v>
      </c>
      <c r="B55" s="139" t="s">
        <v>58</v>
      </c>
      <c r="C55" s="37">
        <v>11350</v>
      </c>
      <c r="D55" s="38">
        <v>0.232356134636265</v>
      </c>
      <c r="F55" s="125" t="s">
        <v>90</v>
      </c>
      <c r="G55" s="125" t="s">
        <v>58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39</v>
      </c>
      <c r="B56" s="128"/>
      <c r="C56" s="35">
        <f>SUM(C57)</f>
        <v>9098</v>
      </c>
      <c r="D56" s="36"/>
      <c r="F56" s="130" t="s">
        <v>39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39</v>
      </c>
      <c r="B57" s="139" t="s">
        <v>107</v>
      </c>
      <c r="C57" s="37">
        <v>9098</v>
      </c>
      <c r="D57" s="38">
        <v>0.00898303205057114</v>
      </c>
      <c r="F57" s="125" t="s">
        <v>39</v>
      </c>
      <c r="G57" s="125" t="s">
        <v>39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82</v>
      </c>
      <c r="B58" s="128"/>
      <c r="C58" s="35">
        <f>SUM(C59)</f>
        <v>10361</v>
      </c>
      <c r="D58" s="36"/>
      <c r="F58" s="130" t="s">
        <v>82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82</v>
      </c>
      <c r="B59" s="139" t="s">
        <v>40</v>
      </c>
      <c r="C59" s="37">
        <v>10361</v>
      </c>
      <c r="D59" s="38">
        <v>0.0631028114098092</v>
      </c>
      <c r="F59" s="125" t="s">
        <v>82</v>
      </c>
      <c r="G59" s="125" t="s">
        <v>40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80</v>
      </c>
      <c r="B60" s="128"/>
      <c r="C60" s="35">
        <f>SUM(C61:C63)</f>
        <v>72395</v>
      </c>
      <c r="D60" s="36"/>
      <c r="F60" s="130" t="s">
        <v>80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80</v>
      </c>
      <c r="B61" s="139" t="s">
        <v>16</v>
      </c>
      <c r="C61" s="37">
        <v>50361</v>
      </c>
      <c r="D61" s="38">
        <v>0.144334113476789</v>
      </c>
      <c r="F61" s="125" t="s">
        <v>80</v>
      </c>
      <c r="G61" s="125" t="s">
        <v>16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80</v>
      </c>
      <c r="B62" s="139" t="s">
        <v>43</v>
      </c>
      <c r="C62" s="37">
        <v>9107</v>
      </c>
      <c r="D62" s="38">
        <v>0.0256785674062394</v>
      </c>
      <c r="F62" s="140" t="s">
        <v>80</v>
      </c>
      <c r="G62" s="140" t="s">
        <v>43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80</v>
      </c>
      <c r="B63" s="139" t="s">
        <v>45</v>
      </c>
      <c r="C63" s="37">
        <v>12927</v>
      </c>
      <c r="D63" s="38">
        <v>-0.0273869535776089</v>
      </c>
      <c r="F63" s="125" t="s">
        <v>80</v>
      </c>
      <c r="G63" s="125" t="s">
        <v>45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87</v>
      </c>
      <c r="B64" s="128"/>
      <c r="C64" s="35">
        <f>SUM(C65)</f>
        <v>14198</v>
      </c>
      <c r="D64" s="36"/>
      <c r="F64" s="130" t="s">
        <v>93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87</v>
      </c>
      <c r="B65" s="139" t="s">
        <v>97</v>
      </c>
      <c r="C65" s="37">
        <v>14198</v>
      </c>
      <c r="D65" s="38">
        <v>0.103442915986632</v>
      </c>
      <c r="F65" s="125" t="s">
        <v>93</v>
      </c>
      <c r="G65" s="125" t="s">
        <v>27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81</v>
      </c>
      <c r="B66" s="128"/>
      <c r="C66" s="35">
        <f>SUM(C67)</f>
        <v>12003</v>
      </c>
      <c r="D66" s="36"/>
      <c r="F66" s="130" t="s">
        <v>81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81</v>
      </c>
      <c r="B67" s="139" t="s">
        <v>59</v>
      </c>
      <c r="C67" s="37">
        <v>12003</v>
      </c>
      <c r="D67" s="38">
        <v>0.213404771532552</v>
      </c>
      <c r="F67" s="125" t="s">
        <v>81</v>
      </c>
      <c r="G67" s="125" t="s">
        <v>59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78</v>
      </c>
      <c r="B68" s="128"/>
      <c r="C68" s="35">
        <f>SUM(C69:C70)</f>
        <v>144066</v>
      </c>
      <c r="D68" s="36"/>
      <c r="F68" s="130" t="s">
        <v>78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78</v>
      </c>
      <c r="B69" s="139" t="s">
        <v>15</v>
      </c>
      <c r="C69" s="148">
        <v>71387</v>
      </c>
      <c r="D69" s="149">
        <v>0.0723438133721891</v>
      </c>
      <c r="F69" s="125" t="s">
        <v>78</v>
      </c>
      <c r="G69" s="125" t="s">
        <v>15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78</v>
      </c>
      <c r="B70" s="139" t="s">
        <v>24</v>
      </c>
      <c r="C70" s="37">
        <v>72679</v>
      </c>
      <c r="D70" s="38">
        <v>0.108807420629472</v>
      </c>
      <c r="F70" s="125" t="s">
        <v>78</v>
      </c>
      <c r="G70" s="125" t="s">
        <v>24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46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52</v>
      </c>
      <c r="D75" s="19"/>
    </row>
    <row r="76" spans="2:4" ht="15">
      <c r="B76" s="42" t="s">
        <v>53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71</v>
      </c>
      <c r="D2" s="19"/>
    </row>
    <row r="3" spans="3:5" ht="12">
      <c r="C3" s="123" t="s">
        <v>49</v>
      </c>
      <c r="D3" s="18"/>
      <c r="E3" s="1"/>
    </row>
    <row r="4" spans="3:5" ht="18" customHeight="1" thickBot="1">
      <c r="C4" s="212"/>
      <c r="D4" s="212"/>
      <c r="E4" s="212"/>
    </row>
    <row r="5" spans="2:5" s="31" customFormat="1" ht="18.75" thickTop="1">
      <c r="B5" s="44"/>
      <c r="C5" s="215" t="s">
        <v>55</v>
      </c>
      <c r="D5" s="216"/>
      <c r="E5" s="216"/>
    </row>
    <row r="6" spans="2:5" s="31" customFormat="1" ht="16.5" thickBot="1">
      <c r="B6" s="45"/>
      <c r="C6" s="213" t="s">
        <v>48</v>
      </c>
      <c r="D6" s="214"/>
      <c r="E6" s="32"/>
    </row>
    <row r="7" spans="2:10" s="31" customFormat="1" ht="16.5" thickBot="1">
      <c r="B7" s="46" t="s">
        <v>7</v>
      </c>
      <c r="C7" s="164" t="s">
        <v>8</v>
      </c>
      <c r="D7" s="33" t="s">
        <v>47</v>
      </c>
      <c r="E7" s="34"/>
      <c r="J7" s="126" t="s">
        <v>113</v>
      </c>
    </row>
    <row r="8" spans="1:10" s="168" customFormat="1" ht="17.25" thickBot="1" thickTop="1">
      <c r="A8" s="127" t="s">
        <v>77</v>
      </c>
      <c r="B8" s="165"/>
      <c r="C8" s="166">
        <f>SUM(C9:C14)</f>
        <v>12100142</v>
      </c>
      <c r="D8" s="39"/>
      <c r="E8" s="167"/>
      <c r="G8" s="169" t="s">
        <v>77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77</v>
      </c>
      <c r="B9" s="172" t="s">
        <v>96</v>
      </c>
      <c r="C9" s="173">
        <v>51138</v>
      </c>
      <c r="D9" s="87">
        <v>-0.138409178980001</v>
      </c>
      <c r="E9" s="21"/>
      <c r="G9" s="143" t="s">
        <v>77</v>
      </c>
      <c r="H9" s="174" t="s">
        <v>26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77</v>
      </c>
      <c r="B10" s="176" t="s">
        <v>100</v>
      </c>
      <c r="C10" s="177">
        <v>0</v>
      </c>
      <c r="D10" s="88" t="s">
        <v>94</v>
      </c>
      <c r="E10" s="21"/>
      <c r="G10" s="143" t="s">
        <v>77</v>
      </c>
      <c r="H10" s="174" t="s">
        <v>37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77</v>
      </c>
      <c r="B11" s="176" t="s">
        <v>103</v>
      </c>
      <c r="C11" s="177">
        <v>85891</v>
      </c>
      <c r="D11" s="88">
        <v>-0.151283090088043</v>
      </c>
      <c r="E11" s="21"/>
      <c r="G11" s="143" t="s">
        <v>77</v>
      </c>
      <c r="H11" s="174" t="s">
        <v>29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77</v>
      </c>
      <c r="B12" s="176" t="s">
        <v>105</v>
      </c>
      <c r="C12" s="177">
        <v>98300</v>
      </c>
      <c r="D12" s="88">
        <v>-0.32976511096717</v>
      </c>
      <c r="E12" s="21"/>
      <c r="G12" s="143" t="s">
        <v>77</v>
      </c>
      <c r="H12" s="174" t="s">
        <v>30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77</v>
      </c>
      <c r="B13" s="176" t="s">
        <v>12</v>
      </c>
      <c r="C13" s="177">
        <v>6811326</v>
      </c>
      <c r="D13" s="88">
        <v>-0.00383864274648329</v>
      </c>
      <c r="E13" s="21"/>
      <c r="G13" s="143" t="s">
        <v>77</v>
      </c>
      <c r="H13" s="174" t="s">
        <v>12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77</v>
      </c>
      <c r="B14" s="176" t="s">
        <v>22</v>
      </c>
      <c r="C14" s="178">
        <v>5053487</v>
      </c>
      <c r="D14" s="179">
        <v>0.17865201139868</v>
      </c>
      <c r="E14" s="21"/>
      <c r="G14" s="143" t="s">
        <v>77</v>
      </c>
      <c r="H14" s="174" t="s">
        <v>22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84</v>
      </c>
      <c r="B15" s="165"/>
      <c r="C15" s="166">
        <f>SUM(C16)</f>
        <v>9160282</v>
      </c>
      <c r="D15" s="39"/>
      <c r="E15" s="167"/>
      <c r="G15" s="169" t="s">
        <v>84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84</v>
      </c>
      <c r="B16" s="139" t="s">
        <v>112</v>
      </c>
      <c r="C16" s="41">
        <v>9160282</v>
      </c>
      <c r="D16" s="48">
        <v>0.0949989970787378</v>
      </c>
      <c r="E16" s="21"/>
      <c r="G16" s="143" t="s">
        <v>84</v>
      </c>
      <c r="H16" s="174" t="s">
        <v>35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79</v>
      </c>
      <c r="B17" s="165"/>
      <c r="C17" s="166">
        <f>SUM(C18:C20)</f>
        <v>28893973</v>
      </c>
      <c r="D17" s="39"/>
      <c r="E17" s="167"/>
      <c r="G17" s="169" t="s">
        <v>79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79</v>
      </c>
      <c r="B18" s="139" t="s">
        <v>104</v>
      </c>
      <c r="C18" s="41">
        <v>4510441</v>
      </c>
      <c r="D18" s="48">
        <v>0.0656149059988017</v>
      </c>
      <c r="E18" s="21"/>
      <c r="G18" s="143" t="s">
        <v>79</v>
      </c>
      <c r="H18" s="174" t="s">
        <v>18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79</v>
      </c>
      <c r="B19" s="139" t="s">
        <v>20</v>
      </c>
      <c r="C19" s="41">
        <v>3975395</v>
      </c>
      <c r="D19" s="48">
        <v>0.0729773417799074</v>
      </c>
      <c r="E19" s="21"/>
      <c r="G19" s="143" t="s">
        <v>79</v>
      </c>
      <c r="H19" s="174" t="s">
        <v>20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79</v>
      </c>
      <c r="B20" s="142" t="s">
        <v>63</v>
      </c>
      <c r="C20" s="41">
        <v>20408137</v>
      </c>
      <c r="D20" s="48">
        <v>0.0237134444254943</v>
      </c>
      <c r="E20" s="21"/>
      <c r="G20" s="143" t="s">
        <v>79</v>
      </c>
      <c r="H20" s="180" t="s">
        <v>13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76</v>
      </c>
      <c r="B21" s="165"/>
      <c r="C21" s="166">
        <f>SUM(C22:C29)</f>
        <v>87115351</v>
      </c>
      <c r="D21" s="39"/>
      <c r="E21" s="167"/>
      <c r="G21" s="169" t="s">
        <v>76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76</v>
      </c>
      <c r="B22" s="139" t="s">
        <v>101</v>
      </c>
      <c r="C22" s="41">
        <v>172947</v>
      </c>
      <c r="D22" s="50">
        <v>-0.00408851932257266</v>
      </c>
      <c r="E22" s="21"/>
      <c r="G22" s="143" t="s">
        <v>76</v>
      </c>
      <c r="H22" s="174" t="s">
        <v>56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76</v>
      </c>
      <c r="B23" s="139" t="s">
        <v>102</v>
      </c>
      <c r="C23" s="41">
        <v>3639811</v>
      </c>
      <c r="D23" s="48">
        <v>-0.014828947560736</v>
      </c>
      <c r="E23" s="21"/>
      <c r="G23" s="143" t="s">
        <v>76</v>
      </c>
      <c r="H23" s="174" t="s">
        <v>17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76</v>
      </c>
      <c r="B24" s="139" t="s">
        <v>10</v>
      </c>
      <c r="C24" s="41">
        <v>40934830</v>
      </c>
      <c r="D24" s="48">
        <v>0.0220921893280648</v>
      </c>
      <c r="E24" s="21"/>
      <c r="G24" s="181" t="s">
        <v>76</v>
      </c>
      <c r="H24" s="174" t="s">
        <v>10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76</v>
      </c>
      <c r="B25" s="139" t="s">
        <v>57</v>
      </c>
      <c r="C25" s="41">
        <v>3293</v>
      </c>
      <c r="D25" s="50">
        <v>0.202263599853961</v>
      </c>
      <c r="E25" s="21"/>
      <c r="G25" s="143" t="s">
        <v>76</v>
      </c>
      <c r="H25" s="174" t="s">
        <v>57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76</v>
      </c>
      <c r="B26" s="139" t="s">
        <v>106</v>
      </c>
      <c r="C26" s="41">
        <v>1502289</v>
      </c>
      <c r="D26" s="50">
        <v>0.048270477115536</v>
      </c>
      <c r="E26" s="21"/>
      <c r="G26" s="143" t="s">
        <v>76</v>
      </c>
      <c r="H26" s="174" t="s">
        <v>31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76</v>
      </c>
      <c r="B27" s="139" t="s">
        <v>19</v>
      </c>
      <c r="C27" s="41">
        <v>7996939</v>
      </c>
      <c r="D27" s="48">
        <v>0.0672836948984064</v>
      </c>
      <c r="E27" s="21"/>
      <c r="G27" s="143" t="s">
        <v>76</v>
      </c>
      <c r="H27" s="174" t="s">
        <v>19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76</v>
      </c>
      <c r="B28" s="139" t="s">
        <v>23</v>
      </c>
      <c r="C28" s="41">
        <v>23647190</v>
      </c>
      <c r="D28" s="48">
        <v>-0.00818435316959874</v>
      </c>
      <c r="E28" s="21"/>
      <c r="G28" s="143" t="s">
        <v>76</v>
      </c>
      <c r="H28" s="174" t="s">
        <v>23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76</v>
      </c>
      <c r="B29" s="139" t="s">
        <v>14</v>
      </c>
      <c r="C29" s="41">
        <v>9218052</v>
      </c>
      <c r="D29" s="48">
        <v>0.050464638241301</v>
      </c>
      <c r="E29" s="21"/>
      <c r="G29" s="143" t="s">
        <v>76</v>
      </c>
      <c r="H29" s="174" t="s">
        <v>14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85</v>
      </c>
      <c r="B30" s="165"/>
      <c r="C30" s="166">
        <f>SUM(C31)</f>
        <v>27274</v>
      </c>
      <c r="D30" s="39"/>
      <c r="E30" s="167"/>
      <c r="G30" s="169" t="s">
        <v>85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85</v>
      </c>
      <c r="B31" s="139" t="s">
        <v>33</v>
      </c>
      <c r="C31" s="41">
        <v>27274</v>
      </c>
      <c r="D31" s="48">
        <v>-0.315016199110933</v>
      </c>
      <c r="E31" s="21"/>
      <c r="G31" s="143" t="s">
        <v>85</v>
      </c>
      <c r="H31" s="174" t="s">
        <v>33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83</v>
      </c>
      <c r="B32" s="165"/>
      <c r="C32" s="166">
        <f>SUM(C33:C35)</f>
        <v>678750</v>
      </c>
      <c r="D32" s="39"/>
      <c r="E32" s="167"/>
      <c r="G32" s="169" t="s">
        <v>83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83</v>
      </c>
      <c r="B33" s="139" t="s">
        <v>38</v>
      </c>
      <c r="C33" s="41">
        <v>33</v>
      </c>
      <c r="D33" s="50">
        <v>2.66666666666667</v>
      </c>
      <c r="E33" s="21"/>
      <c r="G33" s="143" t="s">
        <v>83</v>
      </c>
      <c r="H33" s="174" t="s">
        <v>38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83</v>
      </c>
      <c r="B34" s="139" t="s">
        <v>110</v>
      </c>
      <c r="C34" s="41">
        <v>500</v>
      </c>
      <c r="D34" s="48" t="s">
        <v>94</v>
      </c>
      <c r="E34" s="21"/>
      <c r="G34" s="143" t="s">
        <v>83</v>
      </c>
      <c r="H34" s="174" t="s">
        <v>42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83</v>
      </c>
      <c r="B35" s="139" t="s">
        <v>111</v>
      </c>
      <c r="C35" s="51">
        <v>678217</v>
      </c>
      <c r="D35" s="50">
        <v>2.25282372746414</v>
      </c>
      <c r="E35" s="21"/>
      <c r="G35" s="143" t="s">
        <v>83</v>
      </c>
      <c r="H35" s="174" t="s">
        <v>44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89</v>
      </c>
      <c r="B36" s="165"/>
      <c r="C36" s="166">
        <f>SUM(C37)</f>
        <v>0</v>
      </c>
      <c r="D36" s="39"/>
      <c r="E36" s="167"/>
      <c r="G36" s="169" t="s">
        <v>89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89</v>
      </c>
      <c r="B37" s="139" t="s">
        <v>65</v>
      </c>
      <c r="C37" s="41">
        <v>0</v>
      </c>
      <c r="D37" s="48" t="s">
        <v>94</v>
      </c>
      <c r="E37" s="21"/>
      <c r="G37" s="143" t="s">
        <v>89</v>
      </c>
      <c r="H37" s="174" t="s">
        <v>65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75</v>
      </c>
      <c r="B38" s="165"/>
      <c r="C38" s="166">
        <f>SUM(C39:C42)</f>
        <v>85139166</v>
      </c>
      <c r="D38" s="39"/>
      <c r="E38" s="167"/>
      <c r="G38" s="169" t="s">
        <v>75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75</v>
      </c>
      <c r="B39" s="139" t="s">
        <v>9</v>
      </c>
      <c r="C39" s="41">
        <v>84984845</v>
      </c>
      <c r="D39" s="48">
        <v>0.212030042997231</v>
      </c>
      <c r="E39" s="21"/>
      <c r="G39" s="181" t="s">
        <v>75</v>
      </c>
      <c r="H39" s="174" t="s">
        <v>9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75</v>
      </c>
      <c r="B40" s="139" t="s">
        <v>28</v>
      </c>
      <c r="C40" s="41">
        <v>142973</v>
      </c>
      <c r="D40" s="48">
        <v>-0.5068995368119</v>
      </c>
      <c r="E40" s="21"/>
      <c r="G40" s="143" t="s">
        <v>75</v>
      </c>
      <c r="H40" s="174" t="s">
        <v>28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75</v>
      </c>
      <c r="B41" s="139" t="s">
        <v>108</v>
      </c>
      <c r="C41" s="41">
        <v>11348</v>
      </c>
      <c r="D41" s="48">
        <v>1.6986920332937</v>
      </c>
      <c r="E41" s="21"/>
      <c r="G41" s="143" t="s">
        <v>75</v>
      </c>
      <c r="H41" s="174" t="s">
        <v>32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75</v>
      </c>
      <c r="B42" s="139" t="s">
        <v>109</v>
      </c>
      <c r="C42" s="51" t="s">
        <v>94</v>
      </c>
      <c r="D42" s="50" t="s">
        <v>94</v>
      </c>
      <c r="E42" s="21"/>
      <c r="G42" s="143" t="s">
        <v>75</v>
      </c>
      <c r="H42" s="174" t="s">
        <v>41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92</v>
      </c>
      <c r="B43" s="165"/>
      <c r="C43" s="166">
        <f>SUM(C44)</f>
        <v>8148</v>
      </c>
      <c r="D43" s="39"/>
      <c r="E43" s="167"/>
      <c r="G43" s="169" t="s">
        <v>92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92</v>
      </c>
      <c r="B44" s="139" t="s">
        <v>99</v>
      </c>
      <c r="C44" s="41">
        <v>8148</v>
      </c>
      <c r="D44" s="48" t="s">
        <v>94</v>
      </c>
      <c r="E44" s="21"/>
      <c r="G44" s="143" t="s">
        <v>92</v>
      </c>
      <c r="H44" s="174" t="s">
        <v>66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86</v>
      </c>
      <c r="B45" s="165"/>
      <c r="C45" s="166">
        <f>SUM(C46)</f>
        <v>0</v>
      </c>
      <c r="D45" s="39"/>
      <c r="E45" s="167"/>
      <c r="G45" s="169" t="s">
        <v>86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86</v>
      </c>
      <c r="B46" s="139" t="s">
        <v>98</v>
      </c>
      <c r="C46" s="41">
        <v>0</v>
      </c>
      <c r="D46" s="48">
        <v>-1</v>
      </c>
      <c r="E46" s="21"/>
      <c r="G46" s="143" t="s">
        <v>86</v>
      </c>
      <c r="H46" s="174" t="s">
        <v>36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91</v>
      </c>
      <c r="B47" s="165"/>
      <c r="C47" s="166">
        <f>SUM(C48:C50)</f>
        <v>6507526</v>
      </c>
      <c r="D47" s="39"/>
      <c r="E47" s="167"/>
      <c r="G47" s="169" t="s">
        <v>91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91</v>
      </c>
      <c r="B48" s="139" t="s">
        <v>25</v>
      </c>
      <c r="C48" s="41">
        <v>539184</v>
      </c>
      <c r="D48" s="48">
        <v>-0.0050927771135025</v>
      </c>
      <c r="E48" s="21"/>
      <c r="G48" s="143" t="s">
        <v>91</v>
      </c>
      <c r="H48" s="174" t="s">
        <v>25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91</v>
      </c>
      <c r="B49" s="139" t="s">
        <v>21</v>
      </c>
      <c r="C49" s="41">
        <v>4938613</v>
      </c>
      <c r="D49" s="48">
        <v>-0.0714386439647995</v>
      </c>
      <c r="E49" s="21"/>
      <c r="G49" s="143" t="s">
        <v>91</v>
      </c>
      <c r="H49" s="174" t="s">
        <v>21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91</v>
      </c>
      <c r="B50" s="139" t="s">
        <v>34</v>
      </c>
      <c r="C50" s="41">
        <v>1029729</v>
      </c>
      <c r="D50" s="48">
        <v>-0.0922755236877064</v>
      </c>
      <c r="E50" s="21"/>
      <c r="G50" s="143" t="s">
        <v>91</v>
      </c>
      <c r="H50" s="174" t="s">
        <v>34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88</v>
      </c>
      <c r="B51" s="165"/>
      <c r="C51" s="166">
        <f>SUM(C52)</f>
        <v>8</v>
      </c>
      <c r="D51" s="39"/>
      <c r="E51" s="167"/>
      <c r="G51" s="169" t="s">
        <v>88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88</v>
      </c>
      <c r="B52" s="139" t="s">
        <v>61</v>
      </c>
      <c r="C52" s="41">
        <v>8</v>
      </c>
      <c r="D52" s="50">
        <v>-0.932203389830508</v>
      </c>
      <c r="E52" s="21"/>
      <c r="G52" s="143" t="s">
        <v>88</v>
      </c>
      <c r="H52" s="174" t="s">
        <v>61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90</v>
      </c>
      <c r="B53" s="165"/>
      <c r="C53" s="166">
        <f>SUM(C54:C56)</f>
        <v>341176545</v>
      </c>
      <c r="D53" s="39"/>
      <c r="E53" s="167"/>
      <c r="G53" s="169" t="s">
        <v>90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90</v>
      </c>
      <c r="B54" s="142" t="s">
        <v>62</v>
      </c>
      <c r="C54" s="41">
        <v>341176527</v>
      </c>
      <c r="D54" s="48">
        <v>0.11122978108671</v>
      </c>
      <c r="E54" s="21"/>
      <c r="G54" s="143" t="s">
        <v>90</v>
      </c>
      <c r="H54" s="180" t="s">
        <v>11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90</v>
      </c>
      <c r="B55" s="139" t="s">
        <v>67</v>
      </c>
      <c r="C55" s="51">
        <v>0</v>
      </c>
      <c r="D55" s="50" t="s">
        <v>94</v>
      </c>
      <c r="E55" s="21"/>
      <c r="G55" s="143" t="s">
        <v>90</v>
      </c>
      <c r="H55" s="174" t="s">
        <v>67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90</v>
      </c>
      <c r="B56" s="139" t="s">
        <v>58</v>
      </c>
      <c r="C56" s="41">
        <v>18</v>
      </c>
      <c r="D56" s="48">
        <v>-0.984140969162996</v>
      </c>
      <c r="E56" s="21"/>
      <c r="G56" s="143" t="s">
        <v>90</v>
      </c>
      <c r="H56" s="174" t="s">
        <v>58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39</v>
      </c>
      <c r="B57" s="165"/>
      <c r="C57" s="166">
        <f>SUM(C58)</f>
        <v>387392</v>
      </c>
      <c r="D57" s="39"/>
      <c r="E57" s="167"/>
      <c r="G57" s="169" t="s">
        <v>39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39</v>
      </c>
      <c r="B58" s="139" t="s">
        <v>107</v>
      </c>
      <c r="C58" s="51">
        <v>387392</v>
      </c>
      <c r="D58" s="50">
        <v>-0.191761387344984</v>
      </c>
      <c r="E58" s="21"/>
      <c r="G58" s="143" t="s">
        <v>39</v>
      </c>
      <c r="H58" s="174" t="s">
        <v>39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82</v>
      </c>
      <c r="B59" s="165"/>
      <c r="C59" s="166">
        <f>SUM(C60)</f>
        <v>119427</v>
      </c>
      <c r="D59" s="39"/>
      <c r="E59" s="167"/>
      <c r="G59" s="169" t="s">
        <v>82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82</v>
      </c>
      <c r="B60" s="139" t="s">
        <v>40</v>
      </c>
      <c r="C60" s="51">
        <v>119427</v>
      </c>
      <c r="D60" s="50">
        <v>-0.358870707981705</v>
      </c>
      <c r="E60" s="21"/>
      <c r="G60" s="143" t="s">
        <v>82</v>
      </c>
      <c r="H60" s="174" t="s">
        <v>40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80</v>
      </c>
      <c r="B61" s="165"/>
      <c r="C61" s="166">
        <f>SUM(C62:C64)</f>
        <v>48161431</v>
      </c>
      <c r="D61" s="39"/>
      <c r="E61" s="167"/>
      <c r="G61" s="169" t="s">
        <v>80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80</v>
      </c>
      <c r="B62" s="139" t="s">
        <v>16</v>
      </c>
      <c r="C62" s="41">
        <v>4152815</v>
      </c>
      <c r="D62" s="48">
        <v>0.0889490478679064</v>
      </c>
      <c r="E62" s="21"/>
      <c r="G62" s="143" t="s">
        <v>80</v>
      </c>
      <c r="H62" s="174" t="s">
        <v>16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80</v>
      </c>
      <c r="B63" s="139" t="s">
        <v>43</v>
      </c>
      <c r="C63" s="51">
        <v>325183</v>
      </c>
      <c r="D63" s="50">
        <v>2.36781763950454</v>
      </c>
      <c r="E63" s="21"/>
      <c r="G63" s="143" t="s">
        <v>80</v>
      </c>
      <c r="H63" s="174" t="s">
        <v>43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80</v>
      </c>
      <c r="B64" s="139" t="s">
        <v>45</v>
      </c>
      <c r="C64" s="51">
        <v>43683433</v>
      </c>
      <c r="D64" s="50">
        <v>0.0878470290513016</v>
      </c>
      <c r="E64" s="21"/>
      <c r="G64" s="143" t="s">
        <v>80</v>
      </c>
      <c r="H64" s="174" t="s">
        <v>45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87</v>
      </c>
      <c r="B65" s="165"/>
      <c r="C65" s="166">
        <f>SUM(C66)</f>
        <v>420256</v>
      </c>
      <c r="D65" s="39"/>
      <c r="E65" s="167"/>
      <c r="G65" s="169" t="s">
        <v>93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87</v>
      </c>
      <c r="B66" s="139" t="s">
        <v>97</v>
      </c>
      <c r="C66" s="41">
        <v>420256</v>
      </c>
      <c r="D66" s="50">
        <v>-0.132492914513842</v>
      </c>
      <c r="E66" s="21"/>
      <c r="G66" s="143" t="s">
        <v>93</v>
      </c>
      <c r="H66" s="174" t="s">
        <v>27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81</v>
      </c>
      <c r="B67" s="165"/>
      <c r="C67" s="166">
        <f>SUM(C68)</f>
        <v>19101</v>
      </c>
      <c r="D67" s="39"/>
      <c r="E67" s="167"/>
      <c r="G67" s="169" t="s">
        <v>81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81</v>
      </c>
      <c r="B68" s="139" t="s">
        <v>59</v>
      </c>
      <c r="C68" s="41">
        <v>19101</v>
      </c>
      <c r="D68" s="50">
        <v>-0.743410977673894</v>
      </c>
      <c r="E68" s="21"/>
      <c r="G68" s="143" t="s">
        <v>81</v>
      </c>
      <c r="H68" s="174" t="s">
        <v>59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78</v>
      </c>
      <c r="B69" s="165"/>
      <c r="C69" s="166">
        <f>SUM(C70:C71)</f>
        <v>18206021</v>
      </c>
      <c r="D69" s="39"/>
      <c r="E69" s="167"/>
      <c r="G69" s="169" t="s">
        <v>78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78</v>
      </c>
      <c r="B70" s="139" t="s">
        <v>15</v>
      </c>
      <c r="C70" s="41">
        <v>6036750</v>
      </c>
      <c r="D70" s="48">
        <v>0.0323970971971062</v>
      </c>
      <c r="E70" s="21"/>
      <c r="G70" s="143" t="s">
        <v>78</v>
      </c>
      <c r="H70" s="174" t="s">
        <v>15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78</v>
      </c>
      <c r="B71" s="139" t="s">
        <v>24</v>
      </c>
      <c r="C71" s="41">
        <v>12169271</v>
      </c>
      <c r="D71" s="48">
        <v>0.0339520226018289</v>
      </c>
      <c r="E71" s="21"/>
      <c r="G71" s="143" t="s">
        <v>78</v>
      </c>
      <c r="H71" s="174" t="s">
        <v>24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46</v>
      </c>
      <c r="C73" s="30">
        <v>638120793</v>
      </c>
      <c r="D73" s="184">
        <v>0.0988338708056171</v>
      </c>
      <c r="E73" s="10"/>
      <c r="G73" s="9"/>
      <c r="H73" s="43" t="s">
        <v>46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2006-05-23T07:18:11Z</cp:lastPrinted>
  <dcterms:created xsi:type="dcterms:W3CDTF">1999-08-12T05:51:24Z</dcterms:created>
  <dcterms:modified xsi:type="dcterms:W3CDTF">2007-05-21T07:59:13Z</dcterms:modified>
  <cp:category/>
  <cp:version/>
  <cp:contentType/>
  <cp:contentStatus/>
</cp:coreProperties>
</file>