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AR 2006 (pax,ops,mer)" sheetId="2" r:id="rId2"/>
    <sheet name="ACUMULADO ENE-MAR 06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<sst xmlns="http://schemas.openxmlformats.org/spreadsheetml/2006/main" count="1047" uniqueCount="124">
  <si>
    <t>Marzo    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</si>
  <si>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12:12:22"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msgID="C68AA11B44D4E95DE696F1A3C8CC60BF"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nrr="900" nrc="126"&gt;&lt;pg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</si>
  <si>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12:12:29"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msgID="FBE1F55249E81E009FAC80A1AAFEBF08"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nrr="947" nrc="132"&gt;&lt;pg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</si>
  <si>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12:12:50"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msgID="4CE3C4F047D1AE47072BC580551CA5FB"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rows="48" cols="7" /&gt;&lt;esdo ews="" ece="" ptn="" /&gt;&lt;/excel&gt;&lt;pgs&gt;&lt;pg rows="45" cols="6" nrr="971" nrc="138"&gt;&lt;pg /&gt;&lt;bls&gt;&lt;bl sr="1" sc="1" rfetch="45" cfetch="6" posid="1" darows="0" dacols="0"&gt;&lt;excel&gt;&lt;epo ews="01. Pax y % por meses" ece="S1" ptn="" qtn="" rows="48"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</si>
  <si>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12:13:31"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msgID="1AA428DE441EDD8EA5208ABF8C7814E2"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nrr="805" nrc="51"&gt;&lt;pg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</si>
  <si>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12:13:35"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msgID="953BECFB423B0DFFAC907FA9BD84FA45"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nrr="805" nrc="51"&gt;&lt;pg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</si>
  <si>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12:14:00"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msgID="2B6CCC3441D7EAA477540BBF0F60DFC9"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nrr="787" nrc="51"&gt;&lt;pg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</si>
  <si>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</si>
  <si>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</si>
  <si>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</si>
  <si>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</si>
  <si>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</si>
  <si>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</si>
  <si>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</si>
  <si>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</si>
  <si>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</si>
  <si>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</si>
  <si>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</si>
  <si>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</si>
  <si>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</si>
  <si>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</si>
  <si>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</si>
  <si>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</si>
  <si>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</si>
  <si>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</si>
  <si>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</si>
  <si>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</si>
  <si>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</si>
  <si>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</si>
  <si>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</si>
  <si>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</si>
  <si>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</si>
  <si>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</si>
  <si>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</si>
  <si>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</si>
  <si>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</si>
  <si>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</si>
  <si>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</si>
  <si>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</si>
  <si>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</si>
  <si>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</si>
  <si>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</si>
  <si>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</si>
  <si>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</si>
  <si>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</si>
  <si>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</si>
  <si>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</si>
  <si>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</si>
  <si>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</si>
  <si>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</si>
  <si>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</si>
  <si>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</si>
  <si>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</si>
  <si>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</si>
  <si>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</si>
  <si>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</si>
  <si>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</si>
  <si>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</si>
  <si>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</si>
  <si>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</si>
  <si>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</si>
  <si>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</si>
  <si>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</si>
  <si>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</si>
  <si>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</si>
  <si>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</si>
  <si>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</si>
  <si>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</si>
  <si>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</si>
  <si>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</si>
  <si>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</si>
  <si>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</si>
  <si>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</si>
  <si>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</si>
  <si>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</si>
  <si>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</si>
  <si>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</si>
  <si>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</si>
  <si>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</si>
  <si>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</si>
  <si>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</si>
  <si>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</si>
  <si>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</si>
  <si>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</si>
  <si>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</si>
  <si>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</si>
  <si>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</si>
  <si>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</si>
  <si>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</si>
  <si>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</si>
  <si>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</si>
  <si>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</si>
  <si>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</si>
  <si>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</si>
  <si>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</si>
  <si>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</si>
  <si>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</si>
  <si>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</si>
  <si>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</si>
  <si>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</si>
  <si>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</si>
  <si>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</si>
  <si>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</si>
  <si>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</si>
  <si>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</si>
  <si>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</si>
  <si>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</si>
  <si>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</si>
  <si>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</si>
  <si>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</si>
  <si>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</si>
  <si>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</si>
  <si>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</si>
  <si>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</si>
  <si>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</si>
  <si>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</si>
  <si>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</si>
  <si>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</si>
  <si>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</si>
  <si>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</si>
  <si>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</si>
  <si>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% Inc 2006 s/2005</t>
  </si>
  <si>
    <t>DATOS DEFINITIVOS</t>
  </si>
  <si>
    <t>---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</si>
</sst>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117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A1">
      <selection activeCell="J54" sqref="J5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0" t="s">
        <v>115</v>
      </c>
      <c r="E2" s="210"/>
      <c r="F2" s="210"/>
      <c r="G2" s="210"/>
      <c r="H2" s="210"/>
      <c r="I2" s="210"/>
      <c r="J2" s="210"/>
      <c r="K2" s="18"/>
      <c r="L2" s="206" t="s">
        <v>0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114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9" t="s">
        <v>122</v>
      </c>
      <c r="G4" s="209"/>
      <c r="H4" s="209"/>
      <c r="I4" s="209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1" t="s">
        <v>72</v>
      </c>
      <c r="D6" s="212"/>
      <c r="E6" s="12"/>
      <c r="F6" s="22"/>
      <c r="G6" s="211" t="s">
        <v>73</v>
      </c>
      <c r="H6" s="212"/>
      <c r="J6" s="22"/>
      <c r="K6" s="211" t="s">
        <v>55</v>
      </c>
      <c r="L6" s="212"/>
    </row>
    <row r="7" spans="2:12" s="9" customFormat="1" ht="33" customHeight="1" thickBot="1">
      <c r="B7" s="188" t="s">
        <v>7</v>
      </c>
      <c r="C7" s="189" t="s">
        <v>8</v>
      </c>
      <c r="D7" s="199" t="s">
        <v>121</v>
      </c>
      <c r="E7" s="13"/>
      <c r="F7" s="188" t="s">
        <v>7</v>
      </c>
      <c r="G7" s="189" t="s">
        <v>8</v>
      </c>
      <c r="H7" s="199" t="s">
        <v>121</v>
      </c>
      <c r="J7" s="188" t="s">
        <v>7</v>
      </c>
      <c r="K7" s="202" t="s">
        <v>8</v>
      </c>
      <c r="L7" s="199" t="s">
        <v>121</v>
      </c>
    </row>
    <row r="8" spans="2:12" s="9" customFormat="1" ht="19.5" customHeight="1">
      <c r="B8" s="194" t="s">
        <v>62</v>
      </c>
      <c r="C8" s="195">
        <v>3597769</v>
      </c>
      <c r="D8" s="196">
        <v>0.03181302737548762</v>
      </c>
      <c r="E8" s="21"/>
      <c r="F8" s="194" t="s">
        <v>62</v>
      </c>
      <c r="G8" s="62">
        <v>36087</v>
      </c>
      <c r="H8" s="187">
        <v>0.032620825821958965</v>
      </c>
      <c r="J8" s="207" t="s">
        <v>62</v>
      </c>
      <c r="K8" s="201">
        <v>28462587</v>
      </c>
      <c r="L8" s="187">
        <v>-0.025921247244097074</v>
      </c>
    </row>
    <row r="9" spans="2:12" s="9" customFormat="1" ht="19.5" customHeight="1">
      <c r="B9" s="194" t="s">
        <v>9</v>
      </c>
      <c r="C9" s="195">
        <v>2345559</v>
      </c>
      <c r="D9" s="196">
        <v>0.07753757045393259</v>
      </c>
      <c r="E9" s="21"/>
      <c r="F9" s="194" t="s">
        <v>9</v>
      </c>
      <c r="G9" s="62">
        <v>27062</v>
      </c>
      <c r="H9" s="187">
        <v>0.0775662976825675</v>
      </c>
      <c r="J9" s="207" t="s">
        <v>9</v>
      </c>
      <c r="K9" s="201">
        <v>8151331</v>
      </c>
      <c r="L9" s="187">
        <v>0.029669210565940112</v>
      </c>
    </row>
    <row r="10" spans="2:12" s="9" customFormat="1" ht="19.5" customHeight="1">
      <c r="B10" s="194" t="s">
        <v>63</v>
      </c>
      <c r="C10" s="195">
        <v>1187483</v>
      </c>
      <c r="D10" s="196">
        <v>-0.05660004115268839</v>
      </c>
      <c r="E10" s="21"/>
      <c r="F10" s="194" t="s">
        <v>63</v>
      </c>
      <c r="G10" s="62">
        <v>11506</v>
      </c>
      <c r="H10" s="187">
        <v>-0.048855088038356614</v>
      </c>
      <c r="J10" s="207" t="s">
        <v>10</v>
      </c>
      <c r="K10" s="201">
        <v>3566027</v>
      </c>
      <c r="L10" s="187">
        <v>-0.004609855236868124</v>
      </c>
    </row>
    <row r="11" spans="2:12" s="9" customFormat="1" ht="19.5" customHeight="1">
      <c r="B11" s="194" t="s">
        <v>10</v>
      </c>
      <c r="C11" s="195">
        <v>970762</v>
      </c>
      <c r="D11" s="196">
        <v>0.045123588441178274</v>
      </c>
      <c r="E11" s="21"/>
      <c r="F11" s="194" t="s">
        <v>10</v>
      </c>
      <c r="G11" s="62">
        <v>10557</v>
      </c>
      <c r="H11" s="187">
        <v>0.04971661529283086</v>
      </c>
      <c r="J11" s="207" t="s">
        <v>45</v>
      </c>
      <c r="K11" s="201">
        <v>3011753</v>
      </c>
      <c r="L11" s="187">
        <v>-0.08171543039734615</v>
      </c>
    </row>
    <row r="12" spans="2:12" s="9" customFormat="1" ht="19.5" customHeight="1">
      <c r="B12" s="194" t="s">
        <v>12</v>
      </c>
      <c r="C12" s="195">
        <v>929507</v>
      </c>
      <c r="D12" s="196">
        <v>-0.0032064446319934542</v>
      </c>
      <c r="E12" s="21"/>
      <c r="F12" s="194" t="s">
        <v>12</v>
      </c>
      <c r="G12" s="62">
        <v>9650</v>
      </c>
      <c r="H12" s="187">
        <v>0.04234175847915316</v>
      </c>
      <c r="J12" s="207" t="s">
        <v>23</v>
      </c>
      <c r="K12" s="201">
        <v>2077778</v>
      </c>
      <c r="L12" s="187">
        <v>0.01425973095326194</v>
      </c>
    </row>
    <row r="13" spans="2:12" s="9" customFormat="1" ht="19.5" customHeight="1">
      <c r="B13" s="194" t="s">
        <v>14</v>
      </c>
      <c r="C13" s="195">
        <v>823492</v>
      </c>
      <c r="D13" s="196">
        <v>0.029169457803017426</v>
      </c>
      <c r="E13" s="21"/>
      <c r="F13" s="194" t="s">
        <v>24</v>
      </c>
      <c r="G13" s="62">
        <v>6991</v>
      </c>
      <c r="H13" s="187">
        <v>0.04640023948510702</v>
      </c>
      <c r="J13" s="207" t="s">
        <v>63</v>
      </c>
      <c r="K13" s="201">
        <v>1692269</v>
      </c>
      <c r="L13" s="187">
        <v>0.07735270562260706</v>
      </c>
    </row>
    <row r="14" spans="2:12" s="9" customFormat="1" ht="19.5" customHeight="1">
      <c r="B14" s="194" t="s">
        <v>15</v>
      </c>
      <c r="C14" s="195">
        <v>631624</v>
      </c>
      <c r="D14" s="196">
        <v>-0.0401638771286247</v>
      </c>
      <c r="E14" s="21"/>
      <c r="F14" s="194" t="s">
        <v>67</v>
      </c>
      <c r="G14" s="62">
        <v>5975</v>
      </c>
      <c r="H14" s="187">
        <v>0.09292116334369856</v>
      </c>
      <c r="J14" s="207" t="s">
        <v>22</v>
      </c>
      <c r="K14" s="201">
        <v>1276507</v>
      </c>
      <c r="L14" s="187">
        <v>1.5211915206266504</v>
      </c>
    </row>
    <row r="15" spans="2:12" s="49" customFormat="1" ht="19.5" customHeight="1">
      <c r="B15" s="194" t="s">
        <v>19</v>
      </c>
      <c r="C15" s="195">
        <v>467726</v>
      </c>
      <c r="D15" s="196">
        <v>-0.054755264540641044</v>
      </c>
      <c r="E15" s="21"/>
      <c r="F15" s="194" t="s">
        <v>14</v>
      </c>
      <c r="G15" s="62">
        <v>5848</v>
      </c>
      <c r="H15" s="187">
        <v>0.038905667081186715</v>
      </c>
      <c r="J15" s="207" t="s">
        <v>24</v>
      </c>
      <c r="K15" s="201">
        <v>1190012</v>
      </c>
      <c r="L15" s="187">
        <v>0.044773813140136995</v>
      </c>
    </row>
    <row r="16" spans="2:12" s="49" customFormat="1" ht="19.5" customHeight="1">
      <c r="B16" s="194" t="s">
        <v>24</v>
      </c>
      <c r="C16" s="195">
        <v>384351</v>
      </c>
      <c r="D16" s="196">
        <v>0.0420873686379559</v>
      </c>
      <c r="E16" s="21"/>
      <c r="F16" s="194" t="s">
        <v>23</v>
      </c>
      <c r="G16" s="62">
        <v>5667</v>
      </c>
      <c r="H16" s="187">
        <v>0.09422668468816374</v>
      </c>
      <c r="J16" s="207" t="s">
        <v>14</v>
      </c>
      <c r="K16" s="201">
        <v>864391</v>
      </c>
      <c r="L16" s="187">
        <v>0.02430558847229464</v>
      </c>
    </row>
    <row r="17" spans="2:12" s="49" customFormat="1" ht="19.5" customHeight="1">
      <c r="B17" s="194" t="s">
        <v>17</v>
      </c>
      <c r="C17" s="195">
        <v>366933</v>
      </c>
      <c r="D17" s="196">
        <v>0.05102859205197097</v>
      </c>
      <c r="E17" s="21"/>
      <c r="F17" s="194" t="s">
        <v>15</v>
      </c>
      <c r="G17" s="62">
        <v>5550</v>
      </c>
      <c r="H17" s="187">
        <v>-0.01368402345832593</v>
      </c>
      <c r="J17" s="207" t="s">
        <v>19</v>
      </c>
      <c r="K17" s="201">
        <v>483284</v>
      </c>
      <c r="L17" s="187">
        <v>-0.09425291664714426</v>
      </c>
    </row>
    <row r="18" spans="2:12" s="49" customFormat="1" ht="19.5" customHeight="1">
      <c r="B18" s="194" t="s">
        <v>23</v>
      </c>
      <c r="C18" s="195">
        <v>340385</v>
      </c>
      <c r="D18" s="196">
        <v>0.09205912265673376</v>
      </c>
      <c r="E18" s="21"/>
      <c r="F18" s="194" t="s">
        <v>22</v>
      </c>
      <c r="G18" s="62">
        <v>5245</v>
      </c>
      <c r="H18" s="187">
        <v>0.04837097741355187</v>
      </c>
      <c r="J18" s="207" t="s">
        <v>15</v>
      </c>
      <c r="K18" s="201">
        <v>466668</v>
      </c>
      <c r="L18" s="187">
        <v>-0.031274520793633</v>
      </c>
    </row>
    <row r="19" spans="2:12" s="49" customFormat="1" ht="19.5" customHeight="1">
      <c r="B19" s="194" t="s">
        <v>22</v>
      </c>
      <c r="C19" s="195">
        <v>318916</v>
      </c>
      <c r="D19" s="196">
        <v>0.06902203972177993</v>
      </c>
      <c r="E19" s="21"/>
      <c r="F19" s="194" t="s">
        <v>16</v>
      </c>
      <c r="G19" s="62">
        <v>4735</v>
      </c>
      <c r="H19" s="187">
        <v>0.09051128512206356</v>
      </c>
      <c r="J19" s="207" t="s">
        <v>12</v>
      </c>
      <c r="K19" s="201">
        <v>412980</v>
      </c>
      <c r="L19" s="187">
        <v>-0.06251489720080178</v>
      </c>
    </row>
    <row r="20" spans="2:12" s="49" customFormat="1" ht="19.5" customHeight="1">
      <c r="B20" s="194" t="s">
        <v>16</v>
      </c>
      <c r="C20" s="195">
        <v>299287</v>
      </c>
      <c r="D20" s="196">
        <v>-0.001794380055032102</v>
      </c>
      <c r="E20" s="21"/>
      <c r="F20" s="194" t="s">
        <v>19</v>
      </c>
      <c r="G20" s="62">
        <v>3962</v>
      </c>
      <c r="H20" s="187">
        <v>-0.02820701496198185</v>
      </c>
      <c r="J20" s="207" t="s">
        <v>17</v>
      </c>
      <c r="K20" s="201">
        <v>336998</v>
      </c>
      <c r="L20" s="187">
        <v>-0.03832181880962369</v>
      </c>
    </row>
    <row r="21" spans="2:12" s="49" customFormat="1" ht="19.5" customHeight="1">
      <c r="B21" s="194" t="s">
        <v>28</v>
      </c>
      <c r="C21" s="195">
        <v>264874</v>
      </c>
      <c r="D21" s="196">
        <v>0.059496</v>
      </c>
      <c r="E21" s="21"/>
      <c r="F21" s="194" t="s">
        <v>41</v>
      </c>
      <c r="G21" s="62">
        <v>3767</v>
      </c>
      <c r="H21" s="187">
        <v>0.06352343308865048</v>
      </c>
      <c r="J21" s="207" t="s">
        <v>16</v>
      </c>
      <c r="K21" s="201">
        <v>320682</v>
      </c>
      <c r="L21" s="187">
        <v>-0.04313732510987978</v>
      </c>
    </row>
    <row r="22" spans="2:12" s="49" customFormat="1" ht="19.5" customHeight="1">
      <c r="B22" s="194" t="s">
        <v>21</v>
      </c>
      <c r="C22" s="195">
        <v>148714</v>
      </c>
      <c r="D22" s="196">
        <v>-0.044297493043372084</v>
      </c>
      <c r="E22" s="21"/>
      <c r="F22" s="194" t="s">
        <v>118</v>
      </c>
      <c r="G22" s="62">
        <v>3633</v>
      </c>
      <c r="H22" s="187">
        <v>0.25927209705372617</v>
      </c>
      <c r="J22" s="207" t="s">
        <v>18</v>
      </c>
      <c r="K22" s="201">
        <v>277161</v>
      </c>
      <c r="L22" s="187">
        <v>-0.0323165175251469</v>
      </c>
    </row>
    <row r="23" spans="2:12" s="49" customFormat="1" ht="19.5" customHeight="1">
      <c r="B23" s="194" t="s">
        <v>18</v>
      </c>
      <c r="C23" s="195">
        <v>125211</v>
      </c>
      <c r="D23" s="196">
        <v>0.10373491533192881</v>
      </c>
      <c r="E23" s="21"/>
      <c r="F23" s="194" t="s">
        <v>17</v>
      </c>
      <c r="G23" s="62">
        <v>3590</v>
      </c>
      <c r="H23" s="187">
        <v>0.07517220724767895</v>
      </c>
      <c r="J23" s="207" t="s">
        <v>20</v>
      </c>
      <c r="K23" s="201">
        <v>253831</v>
      </c>
      <c r="L23" s="187">
        <v>-0.034569450783508295</v>
      </c>
    </row>
    <row r="24" spans="2:12" s="49" customFormat="1" ht="19.5" customHeight="1">
      <c r="B24" s="194" t="s">
        <v>59</v>
      </c>
      <c r="C24" s="195">
        <v>119762</v>
      </c>
      <c r="D24" s="196">
        <v>0.2930189371855499</v>
      </c>
      <c r="E24" s="21"/>
      <c r="F24" s="194" t="s">
        <v>28</v>
      </c>
      <c r="G24" s="62">
        <v>2648</v>
      </c>
      <c r="H24" s="187">
        <v>0.11588706278971765</v>
      </c>
      <c r="J24" s="207" t="s">
        <v>21</v>
      </c>
      <c r="K24" s="201">
        <v>227591</v>
      </c>
      <c r="L24" s="187">
        <v>-0.4505791356659698</v>
      </c>
    </row>
    <row r="25" spans="2:12" s="49" customFormat="1" ht="19.5" customHeight="1">
      <c r="B25" s="194" t="s">
        <v>27</v>
      </c>
      <c r="C25" s="195">
        <v>107525</v>
      </c>
      <c r="D25" s="196">
        <v>0.034381583630749106</v>
      </c>
      <c r="E25" s="21"/>
      <c r="F25" s="194" t="s">
        <v>18</v>
      </c>
      <c r="G25" s="62">
        <v>2200</v>
      </c>
      <c r="H25" s="187">
        <v>0.1416709911779969</v>
      </c>
      <c r="J25" s="207" t="s">
        <v>31</v>
      </c>
      <c r="K25" s="201">
        <v>134382</v>
      </c>
      <c r="L25" s="187">
        <v>-0.06719976676870536</v>
      </c>
    </row>
    <row r="26" spans="2:12" s="49" customFormat="1" ht="19.5" customHeight="1">
      <c r="B26" s="194" t="s">
        <v>118</v>
      </c>
      <c r="C26" s="195">
        <v>107160</v>
      </c>
      <c r="D26" s="196">
        <v>0.14236980971163585</v>
      </c>
      <c r="E26" s="21"/>
      <c r="F26" s="194" t="s">
        <v>21</v>
      </c>
      <c r="G26" s="62">
        <v>1996</v>
      </c>
      <c r="H26" s="187">
        <v>-0.08482347546996791</v>
      </c>
      <c r="J26" s="207" t="s">
        <v>35</v>
      </c>
      <c r="K26" s="201">
        <v>97618</v>
      </c>
      <c r="L26" s="187">
        <v>-0.7053610774069312</v>
      </c>
    </row>
    <row r="27" spans="2:12" s="49" customFormat="1" ht="19.5" customHeight="1">
      <c r="B27" s="194" t="s">
        <v>31</v>
      </c>
      <c r="C27" s="195">
        <v>101675</v>
      </c>
      <c r="D27" s="196">
        <v>-0.033525978593562863</v>
      </c>
      <c r="E27" s="21"/>
      <c r="F27" s="194" t="s">
        <v>31</v>
      </c>
      <c r="G27" s="62">
        <v>1756</v>
      </c>
      <c r="H27" s="187">
        <v>0.016203703703703703</v>
      </c>
      <c r="J27" s="207" t="s">
        <v>34</v>
      </c>
      <c r="K27" s="201">
        <v>74333</v>
      </c>
      <c r="L27" s="187">
        <v>-0.16259603902395062</v>
      </c>
    </row>
    <row r="28" spans="2:12" s="49" customFormat="1" ht="19.5" customHeight="1">
      <c r="B28" s="194" t="s">
        <v>34</v>
      </c>
      <c r="C28" s="195">
        <v>94612</v>
      </c>
      <c r="D28" s="196">
        <v>0.06167242694914493</v>
      </c>
      <c r="E28" s="21"/>
      <c r="F28" s="194" t="s">
        <v>32</v>
      </c>
      <c r="G28" s="62">
        <v>1745</v>
      </c>
      <c r="H28" s="187">
        <v>0.31203007518796994</v>
      </c>
      <c r="J28" s="207" t="s">
        <v>25</v>
      </c>
      <c r="K28" s="201">
        <v>58278</v>
      </c>
      <c r="L28" s="187">
        <v>0.6006042296072508</v>
      </c>
    </row>
    <row r="29" spans="2:12" s="49" customFormat="1" ht="19.5" customHeight="1">
      <c r="B29" s="194" t="s">
        <v>25</v>
      </c>
      <c r="C29" s="195">
        <v>87194</v>
      </c>
      <c r="D29" s="196">
        <v>0.47936884967763826</v>
      </c>
      <c r="E29" s="21"/>
      <c r="F29" s="194" t="s">
        <v>119</v>
      </c>
      <c r="G29" s="62">
        <v>1458</v>
      </c>
      <c r="H29" s="187">
        <v>0.38989513822688276</v>
      </c>
      <c r="J29" s="207" t="s">
        <v>39</v>
      </c>
      <c r="K29" s="201">
        <v>40332</v>
      </c>
      <c r="L29" s="187">
        <v>0.5596890831045284</v>
      </c>
    </row>
    <row r="30" spans="2:12" s="49" customFormat="1" ht="19.5" customHeight="1">
      <c r="B30" s="194" t="s">
        <v>119</v>
      </c>
      <c r="C30" s="195">
        <v>81449</v>
      </c>
      <c r="D30" s="196">
        <v>0.2879348513598988</v>
      </c>
      <c r="E30" s="21"/>
      <c r="F30" s="194" t="s">
        <v>27</v>
      </c>
      <c r="G30" s="62">
        <v>1442</v>
      </c>
      <c r="H30" s="187">
        <v>-0.05006587615283267</v>
      </c>
      <c r="J30" s="207" t="s">
        <v>27</v>
      </c>
      <c r="K30" s="201">
        <v>19235</v>
      </c>
      <c r="L30" s="187">
        <v>-0.022562122059047715</v>
      </c>
    </row>
    <row r="31" spans="2:12" s="49" customFormat="1" ht="19.5" customHeight="1">
      <c r="B31" s="194" t="s">
        <v>26</v>
      </c>
      <c r="C31" s="195">
        <v>77531</v>
      </c>
      <c r="D31" s="196">
        <v>-0.0024959794146027663</v>
      </c>
      <c r="E31" s="21"/>
      <c r="F31" s="194" t="s">
        <v>34</v>
      </c>
      <c r="G31" s="62">
        <v>1431</v>
      </c>
      <c r="H31" s="187">
        <v>-0.09027336300063572</v>
      </c>
      <c r="J31" s="207" t="s">
        <v>28</v>
      </c>
      <c r="K31" s="201">
        <v>16008</v>
      </c>
      <c r="L31" s="187">
        <v>4.674583481035094</v>
      </c>
    </row>
    <row r="32" spans="2:12" s="49" customFormat="1" ht="19.5" customHeight="1">
      <c r="B32" s="194" t="s">
        <v>20</v>
      </c>
      <c r="C32" s="195">
        <v>75299</v>
      </c>
      <c r="D32" s="196">
        <v>0.007533183472489831</v>
      </c>
      <c r="E32" s="21"/>
      <c r="F32" s="194" t="s">
        <v>26</v>
      </c>
      <c r="G32" s="62">
        <v>1393</v>
      </c>
      <c r="H32" s="187">
        <v>0.08152173913043478</v>
      </c>
      <c r="J32" s="207" t="s">
        <v>56</v>
      </c>
      <c r="K32" s="201">
        <v>15424</v>
      </c>
      <c r="L32" s="187">
        <v>-0.0261396640990024</v>
      </c>
    </row>
    <row r="33" spans="2:12" s="49" customFormat="1" ht="19.5" customHeight="1">
      <c r="B33" s="194" t="s">
        <v>32</v>
      </c>
      <c r="C33" s="195">
        <v>55756</v>
      </c>
      <c r="D33" s="196">
        <v>0.22867405628153992</v>
      </c>
      <c r="E33" s="21"/>
      <c r="F33" s="194" t="s">
        <v>25</v>
      </c>
      <c r="G33" s="62">
        <v>1378</v>
      </c>
      <c r="H33" s="187">
        <v>0.14262023217247097</v>
      </c>
      <c r="J33" s="207" t="s">
        <v>118</v>
      </c>
      <c r="K33" s="201">
        <v>8281</v>
      </c>
      <c r="L33" s="187">
        <v>0.8773520743595556</v>
      </c>
    </row>
    <row r="34" spans="2:12" s="49" customFormat="1" ht="19.5" customHeight="1">
      <c r="B34" s="194" t="s">
        <v>33</v>
      </c>
      <c r="C34" s="195">
        <v>50926</v>
      </c>
      <c r="D34" s="196">
        <v>-0.05479045250380489</v>
      </c>
      <c r="E34" s="21"/>
      <c r="F34" s="194" t="s">
        <v>20</v>
      </c>
      <c r="G34" s="62">
        <v>1376</v>
      </c>
      <c r="H34" s="187">
        <v>0.06419180201082754</v>
      </c>
      <c r="J34" s="207" t="s">
        <v>43</v>
      </c>
      <c r="K34" s="201">
        <v>5917</v>
      </c>
      <c r="L34" s="187">
        <v>-0.18666666666666668</v>
      </c>
    </row>
    <row r="35" spans="2:12" s="49" customFormat="1" ht="19.5" customHeight="1">
      <c r="B35" s="194" t="s">
        <v>44</v>
      </c>
      <c r="C35" s="195">
        <v>39067</v>
      </c>
      <c r="D35" s="196">
        <v>-0.010987063618642566</v>
      </c>
      <c r="E35" s="21"/>
      <c r="F35" s="194" t="s">
        <v>59</v>
      </c>
      <c r="G35" s="62">
        <v>1345</v>
      </c>
      <c r="H35" s="187">
        <v>0.12835570469798657</v>
      </c>
      <c r="J35" s="207" t="s">
        <v>119</v>
      </c>
      <c r="K35" s="201">
        <v>5857</v>
      </c>
      <c r="L35" s="187">
        <v>-0.30348436199310264</v>
      </c>
    </row>
    <row r="36" spans="2:12" s="49" customFormat="1" ht="19.5" customHeight="1">
      <c r="B36" s="194" t="s">
        <v>40</v>
      </c>
      <c r="C36" s="195">
        <v>32731</v>
      </c>
      <c r="D36" s="196">
        <v>0.17323822496236288</v>
      </c>
      <c r="E36" s="21"/>
      <c r="F36" s="194" t="s">
        <v>58</v>
      </c>
      <c r="G36" s="62">
        <v>1231</v>
      </c>
      <c r="H36" s="187">
        <v>0.16793168880455409</v>
      </c>
      <c r="J36" s="207" t="s">
        <v>26</v>
      </c>
      <c r="K36" s="201">
        <v>3547</v>
      </c>
      <c r="L36" s="187">
        <v>-0.14550710672127198</v>
      </c>
    </row>
    <row r="37" spans="2:12" s="49" customFormat="1" ht="19.5" customHeight="1">
      <c r="B37" s="194" t="s">
        <v>35</v>
      </c>
      <c r="C37" s="195">
        <v>31419</v>
      </c>
      <c r="D37" s="196">
        <v>-0.1848959684532766</v>
      </c>
      <c r="E37" s="21"/>
      <c r="F37" s="194" t="s">
        <v>33</v>
      </c>
      <c r="G37" s="62">
        <v>1210</v>
      </c>
      <c r="H37" s="187">
        <v>-0.10037174721189591</v>
      </c>
      <c r="J37" s="207" t="s">
        <v>40</v>
      </c>
      <c r="K37" s="201">
        <v>928</v>
      </c>
      <c r="L37" s="187">
        <v>-0.8403578186822639</v>
      </c>
    </row>
    <row r="38" spans="2:12" s="49" customFormat="1" ht="19.5" customHeight="1">
      <c r="B38" s="194" t="s">
        <v>43</v>
      </c>
      <c r="C38" s="195">
        <v>30774</v>
      </c>
      <c r="D38" s="196">
        <v>0.21564289946671933</v>
      </c>
      <c r="E38" s="21"/>
      <c r="F38" s="194" t="s">
        <v>95</v>
      </c>
      <c r="G38" s="62">
        <v>1198</v>
      </c>
      <c r="H38" s="187">
        <v>0.04173913043478261</v>
      </c>
      <c r="J38" s="207" t="s">
        <v>59</v>
      </c>
      <c r="K38" s="201">
        <v>783</v>
      </c>
      <c r="L38" s="187">
        <v>-0.0416156670746634</v>
      </c>
    </row>
    <row r="39" spans="2:12" s="49" customFormat="1" ht="19.5" customHeight="1">
      <c r="B39" s="194" t="s">
        <v>39</v>
      </c>
      <c r="C39" s="195">
        <v>25323</v>
      </c>
      <c r="D39" s="196">
        <v>0.23466601657727937</v>
      </c>
      <c r="E39" s="21"/>
      <c r="F39" s="194" t="s">
        <v>37</v>
      </c>
      <c r="G39" s="62">
        <v>997</v>
      </c>
      <c r="H39" s="187">
        <v>0.19687875150060025</v>
      </c>
      <c r="J39" s="207" t="s">
        <v>44</v>
      </c>
      <c r="K39" s="201">
        <v>518</v>
      </c>
      <c r="L39" s="187">
        <v>-0.9977999855597508</v>
      </c>
    </row>
    <row r="40" spans="2:12" s="49" customFormat="1" ht="19.5" customHeight="1">
      <c r="B40" s="194" t="s">
        <v>45</v>
      </c>
      <c r="C40" s="195">
        <v>15249</v>
      </c>
      <c r="D40" s="196">
        <v>0.8888888888888888</v>
      </c>
      <c r="E40" s="21"/>
      <c r="F40" s="194" t="s">
        <v>44</v>
      </c>
      <c r="G40" s="62">
        <v>986</v>
      </c>
      <c r="H40" s="187">
        <v>0.0670995670995671</v>
      </c>
      <c r="J40" s="207" t="s">
        <v>57</v>
      </c>
      <c r="K40" s="201">
        <v>497</v>
      </c>
      <c r="L40" s="187">
        <v>3.1074380165289255</v>
      </c>
    </row>
    <row r="41" spans="2:12" s="49" customFormat="1" ht="19.5" customHeight="1">
      <c r="B41" s="194" t="s">
        <v>56</v>
      </c>
      <c r="C41" s="195">
        <v>12919</v>
      </c>
      <c r="D41" s="196">
        <v>0.01612395784174925</v>
      </c>
      <c r="E41" s="21"/>
      <c r="F41" s="194" t="s">
        <v>45</v>
      </c>
      <c r="G41" s="62">
        <v>978</v>
      </c>
      <c r="H41" s="187">
        <v>-0.017085427135678392</v>
      </c>
      <c r="J41" s="207" t="s">
        <v>33</v>
      </c>
      <c r="K41" s="201">
        <v>409</v>
      </c>
      <c r="L41" s="187">
        <v>-0.5159763313609468</v>
      </c>
    </row>
    <row r="42" spans="2:12" s="49" customFormat="1" ht="19.5" customHeight="1">
      <c r="B42" s="194" t="s">
        <v>38</v>
      </c>
      <c r="C42" s="195">
        <v>9066</v>
      </c>
      <c r="D42" s="196">
        <v>0.8404384896467723</v>
      </c>
      <c r="E42" s="21"/>
      <c r="F42" s="194" t="s">
        <v>43</v>
      </c>
      <c r="G42" s="62">
        <v>927</v>
      </c>
      <c r="H42" s="187">
        <v>0.08548009367681499</v>
      </c>
      <c r="J42" s="207" t="s">
        <v>99</v>
      </c>
      <c r="K42" s="201">
        <v>341</v>
      </c>
      <c r="L42" s="187">
        <v>-0.13670886075949368</v>
      </c>
    </row>
    <row r="43" spans="2:12" s="49" customFormat="1" ht="19.5" customHeight="1">
      <c r="B43" s="194" t="s">
        <v>36</v>
      </c>
      <c r="C43" s="195">
        <v>8074</v>
      </c>
      <c r="D43" s="196">
        <v>0.7640375792003495</v>
      </c>
      <c r="E43" s="21"/>
      <c r="F43" s="194" t="s">
        <v>39</v>
      </c>
      <c r="G43" s="62">
        <v>914</v>
      </c>
      <c r="H43" s="187">
        <v>0.39541984732824426</v>
      </c>
      <c r="J43" s="207" t="s">
        <v>38</v>
      </c>
      <c r="K43" s="201">
        <v>26</v>
      </c>
      <c r="L43" s="187" t="s">
        <v>123</v>
      </c>
    </row>
    <row r="44" spans="2:12" s="49" customFormat="1" ht="19.5" customHeight="1">
      <c r="B44" s="194" t="s">
        <v>61</v>
      </c>
      <c r="C44" s="195">
        <v>4178</v>
      </c>
      <c r="D44" s="196">
        <v>0.3023690773067332</v>
      </c>
      <c r="E44" s="21"/>
      <c r="F44" s="194" t="s">
        <v>40</v>
      </c>
      <c r="G44" s="62">
        <v>889</v>
      </c>
      <c r="H44" s="187">
        <v>0.14120667522464697</v>
      </c>
      <c r="J44" s="207" t="s">
        <v>65</v>
      </c>
      <c r="K44" s="201">
        <v>0</v>
      </c>
      <c r="L44" s="187" t="s">
        <v>123</v>
      </c>
    </row>
    <row r="45" spans="2:12" s="49" customFormat="1" ht="19.5" customHeight="1">
      <c r="B45" s="194" t="s">
        <v>58</v>
      </c>
      <c r="C45" s="195">
        <v>2715</v>
      </c>
      <c r="D45" s="196">
        <v>0.11498973305954825</v>
      </c>
      <c r="E45" s="21"/>
      <c r="F45" s="194" t="s">
        <v>35</v>
      </c>
      <c r="G45" s="62">
        <v>797</v>
      </c>
      <c r="H45" s="187">
        <v>-0.07861271676300578</v>
      </c>
      <c r="J45" s="207" t="s">
        <v>36</v>
      </c>
      <c r="K45" s="201">
        <v>0</v>
      </c>
      <c r="L45" s="187" t="s">
        <v>123</v>
      </c>
    </row>
    <row r="46" spans="2:12" s="49" customFormat="1" ht="19.5" customHeight="1">
      <c r="B46" s="194" t="s">
        <v>57</v>
      </c>
      <c r="C46" s="195">
        <v>2698</v>
      </c>
      <c r="D46" s="196">
        <v>0.07447232178414974</v>
      </c>
      <c r="E46" s="21"/>
      <c r="F46" s="194" t="s">
        <v>42</v>
      </c>
      <c r="G46" s="62">
        <v>745</v>
      </c>
      <c r="H46" s="187">
        <v>0.01637107776261937</v>
      </c>
      <c r="J46" s="207" t="s">
        <v>37</v>
      </c>
      <c r="K46" s="201">
        <v>0</v>
      </c>
      <c r="L46" s="187" t="s">
        <v>123</v>
      </c>
    </row>
    <row r="47" spans="2:12" s="49" customFormat="1" ht="19.5" customHeight="1">
      <c r="B47" s="194" t="s">
        <v>37</v>
      </c>
      <c r="C47" s="195">
        <v>2529</v>
      </c>
      <c r="D47" s="196">
        <v>0.4042198778456413</v>
      </c>
      <c r="E47" s="21"/>
      <c r="F47" s="194" t="s">
        <v>38</v>
      </c>
      <c r="G47" s="62">
        <v>446</v>
      </c>
      <c r="H47" s="187">
        <v>0.08780487804878048</v>
      </c>
      <c r="J47" s="207" t="s">
        <v>61</v>
      </c>
      <c r="K47" s="201">
        <v>0</v>
      </c>
      <c r="L47" s="187" t="s">
        <v>123</v>
      </c>
    </row>
    <row r="48" spans="2:12" s="49" customFormat="1" ht="19.5" customHeight="1">
      <c r="B48" s="194" t="s">
        <v>42</v>
      </c>
      <c r="C48" s="195">
        <v>2503</v>
      </c>
      <c r="D48" s="196">
        <v>-0.3635901347571828</v>
      </c>
      <c r="E48" s="21"/>
      <c r="F48" s="194" t="s">
        <v>36</v>
      </c>
      <c r="G48" s="62">
        <v>360</v>
      </c>
      <c r="H48" s="187">
        <v>0.7307692307692307</v>
      </c>
      <c r="J48" s="207" t="s">
        <v>67</v>
      </c>
      <c r="K48" s="201">
        <v>0</v>
      </c>
      <c r="L48" s="187" t="s">
        <v>123</v>
      </c>
    </row>
    <row r="49" spans="2:12" s="49" customFormat="1" ht="19.5" customHeight="1">
      <c r="B49" s="194" t="s">
        <v>99</v>
      </c>
      <c r="C49" s="195">
        <v>2029</v>
      </c>
      <c r="D49" s="196">
        <v>0.1769141531322506</v>
      </c>
      <c r="E49" s="21"/>
      <c r="F49" s="194" t="s">
        <v>56</v>
      </c>
      <c r="G49" s="62">
        <v>352</v>
      </c>
      <c r="H49" s="187">
        <v>-0.06382978723404255</v>
      </c>
      <c r="J49" s="207" t="s">
        <v>58</v>
      </c>
      <c r="K49" s="201">
        <v>0</v>
      </c>
      <c r="L49" s="187" t="s">
        <v>123</v>
      </c>
    </row>
    <row r="50" spans="2:12" s="49" customFormat="1" ht="19.5" customHeight="1">
      <c r="B50" s="194" t="s">
        <v>65</v>
      </c>
      <c r="C50" s="195">
        <v>1277</v>
      </c>
      <c r="D50" s="196">
        <v>0.8669590643274854</v>
      </c>
      <c r="E50" s="21"/>
      <c r="F50" s="194" t="s">
        <v>57</v>
      </c>
      <c r="G50" s="62">
        <v>304</v>
      </c>
      <c r="H50" s="187">
        <v>0.006622516556291391</v>
      </c>
      <c r="J50" s="207" t="s">
        <v>32</v>
      </c>
      <c r="K50" s="201">
        <v>0</v>
      </c>
      <c r="L50" s="187" t="s">
        <v>123</v>
      </c>
    </row>
    <row r="51" spans="2:12" s="49" customFormat="1" ht="19.5" customHeight="1">
      <c r="B51" s="194" t="s">
        <v>67</v>
      </c>
      <c r="C51" s="195">
        <v>26</v>
      </c>
      <c r="D51" s="196">
        <v>0.8571428571428571</v>
      </c>
      <c r="E51" s="21"/>
      <c r="F51" s="194" t="s">
        <v>99</v>
      </c>
      <c r="G51" s="62">
        <v>256</v>
      </c>
      <c r="H51" s="187">
        <v>0.16363636363636364</v>
      </c>
      <c r="J51" s="207" t="s">
        <v>42</v>
      </c>
      <c r="K51" s="201">
        <v>0</v>
      </c>
      <c r="L51" s="187" t="s">
        <v>123</v>
      </c>
    </row>
    <row r="52" spans="2:12" s="49" customFormat="1" ht="19.5" customHeight="1">
      <c r="B52" s="194" t="s">
        <v>41</v>
      </c>
      <c r="C52" s="195">
        <v>0</v>
      </c>
      <c r="D52" s="196" t="s">
        <v>123</v>
      </c>
      <c r="E52" s="21"/>
      <c r="F52" s="194" t="s">
        <v>61</v>
      </c>
      <c r="G52" s="62">
        <v>234</v>
      </c>
      <c r="H52" s="187">
        <v>0.10900473933649289</v>
      </c>
      <c r="J52" s="207" t="s">
        <v>41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123</v>
      </c>
      <c r="E53" s="21"/>
      <c r="F53" s="194" t="s">
        <v>65</v>
      </c>
      <c r="G53" s="62">
        <v>110</v>
      </c>
      <c r="H53" s="187">
        <v>0.746031746031746</v>
      </c>
      <c r="J53" s="208" t="s">
        <v>95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46</v>
      </c>
      <c r="C54" s="192">
        <v>14384059</v>
      </c>
      <c r="D54" s="191">
        <v>0.03181660596710926</v>
      </c>
      <c r="E54" s="58"/>
      <c r="F54" s="190" t="s">
        <v>46</v>
      </c>
      <c r="G54" s="192">
        <v>182927</v>
      </c>
      <c r="H54" s="191">
        <v>0.052036186083425834</v>
      </c>
      <c r="I54" s="49"/>
      <c r="J54" s="190" t="s">
        <v>46</v>
      </c>
      <c r="K54" s="192">
        <v>53554564</v>
      </c>
      <c r="L54" s="191">
        <v>-0.010899421199227034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116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1">
      <selection activeCell="L55" sqref="L5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0" t="s">
        <v>115</v>
      </c>
      <c r="E2" s="210"/>
      <c r="F2" s="210"/>
      <c r="G2" s="210"/>
      <c r="H2" s="210"/>
      <c r="I2" s="210"/>
      <c r="J2" s="210"/>
      <c r="K2" s="204"/>
      <c r="L2" s="198" t="s">
        <v>120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0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9" t="s">
        <v>122</v>
      </c>
      <c r="G4" s="209"/>
      <c r="H4" s="209"/>
      <c r="I4" s="209"/>
      <c r="J4" s="197"/>
      <c r="K4" s="197"/>
      <c r="L4" s="193" t="s">
        <v>114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1" t="s">
        <v>72</v>
      </c>
      <c r="D6" s="212"/>
      <c r="E6" s="12"/>
      <c r="F6" s="22"/>
      <c r="G6" s="211" t="s">
        <v>73</v>
      </c>
      <c r="H6" s="212"/>
      <c r="J6" s="22"/>
      <c r="K6" s="211" t="s">
        <v>55</v>
      </c>
      <c r="L6" s="212"/>
    </row>
    <row r="7" spans="2:12" s="9" customFormat="1" ht="33" customHeight="1" thickBot="1">
      <c r="B7" s="188" t="s">
        <v>7</v>
      </c>
      <c r="C7" s="189" t="s">
        <v>8</v>
      </c>
      <c r="D7" s="199" t="s">
        <v>121</v>
      </c>
      <c r="E7" s="13"/>
      <c r="F7" s="188" t="s">
        <v>7</v>
      </c>
      <c r="G7" s="189" t="s">
        <v>8</v>
      </c>
      <c r="H7" s="199" t="s">
        <v>121</v>
      </c>
      <c r="J7" s="188" t="s">
        <v>7</v>
      </c>
      <c r="K7" s="202" t="s">
        <v>8</v>
      </c>
      <c r="L7" s="199" t="s">
        <v>121</v>
      </c>
    </row>
    <row r="8" spans="2:12" s="9" customFormat="1" ht="19.5" customHeight="1">
      <c r="B8" s="194" t="s">
        <v>62</v>
      </c>
      <c r="C8" s="195">
        <v>9849496</v>
      </c>
      <c r="D8" s="196">
        <v>0.06309494538866257</v>
      </c>
      <c r="E8" s="21"/>
      <c r="F8" s="194" t="s">
        <v>62</v>
      </c>
      <c r="G8" s="62">
        <v>102547</v>
      </c>
      <c r="H8" s="187">
        <v>0.03465776091694245</v>
      </c>
      <c r="J8" s="200" t="s">
        <v>62</v>
      </c>
      <c r="K8" s="201">
        <v>78961300</v>
      </c>
      <c r="L8" s="187">
        <v>-0.03297325651720716</v>
      </c>
    </row>
    <row r="9" spans="2:12" s="9" customFormat="1" ht="19.5" customHeight="1">
      <c r="B9" s="194" t="s">
        <v>9</v>
      </c>
      <c r="C9" s="195">
        <v>6114586</v>
      </c>
      <c r="D9" s="196">
        <v>0.09336757483414199</v>
      </c>
      <c r="E9" s="21"/>
      <c r="F9" s="194" t="s">
        <v>9</v>
      </c>
      <c r="G9" s="62">
        <v>75737</v>
      </c>
      <c r="H9" s="187">
        <v>0.07570270001562344</v>
      </c>
      <c r="J9" s="200" t="s">
        <v>9</v>
      </c>
      <c r="K9" s="201">
        <v>21488764</v>
      </c>
      <c r="L9" s="187">
        <v>0.01217558530688701</v>
      </c>
    </row>
    <row r="10" spans="2:12" s="9" customFormat="1" ht="19.5" customHeight="1">
      <c r="B10" s="194" t="s">
        <v>63</v>
      </c>
      <c r="C10" s="195">
        <v>2879192</v>
      </c>
      <c r="D10" s="196">
        <v>-0.02221087185533897</v>
      </c>
      <c r="E10" s="21"/>
      <c r="F10" s="194" t="s">
        <v>63</v>
      </c>
      <c r="G10" s="62">
        <v>30338</v>
      </c>
      <c r="H10" s="187">
        <v>-0.016883243138144464</v>
      </c>
      <c r="J10" s="200" t="s">
        <v>10</v>
      </c>
      <c r="K10" s="201">
        <v>10174261</v>
      </c>
      <c r="L10" s="187">
        <v>-0.018502594042480943</v>
      </c>
    </row>
    <row r="11" spans="2:12" s="9" customFormat="1" ht="19.5" customHeight="1">
      <c r="B11" s="194" t="s">
        <v>10</v>
      </c>
      <c r="C11" s="195">
        <v>2716733</v>
      </c>
      <c r="D11" s="196">
        <v>0.016023863386897052</v>
      </c>
      <c r="E11" s="21"/>
      <c r="F11" s="194" t="s">
        <v>10</v>
      </c>
      <c r="G11" s="62">
        <v>29661</v>
      </c>
      <c r="H11" s="187">
        <v>0.02092727084982618</v>
      </c>
      <c r="J11" s="200" t="s">
        <v>45</v>
      </c>
      <c r="K11" s="201">
        <v>8164518</v>
      </c>
      <c r="L11" s="187">
        <v>-0.12934570385918306</v>
      </c>
    </row>
    <row r="12" spans="2:12" s="9" customFormat="1" ht="19.5" customHeight="1">
      <c r="B12" s="194" t="s">
        <v>12</v>
      </c>
      <c r="C12" s="195">
        <v>2342421</v>
      </c>
      <c r="D12" s="196">
        <v>0.005815246655256308</v>
      </c>
      <c r="E12" s="21"/>
      <c r="F12" s="194" t="s">
        <v>12</v>
      </c>
      <c r="G12" s="62">
        <v>26120</v>
      </c>
      <c r="H12" s="187">
        <v>0.02765865365700122</v>
      </c>
      <c r="J12" s="200" t="s">
        <v>23</v>
      </c>
      <c r="K12" s="201">
        <v>5566978</v>
      </c>
      <c r="L12" s="187">
        <v>0.035023227225215774</v>
      </c>
    </row>
    <row r="13" spans="2:12" s="9" customFormat="1" ht="19.5" customHeight="1">
      <c r="B13" s="194" t="s">
        <v>14</v>
      </c>
      <c r="C13" s="195">
        <v>2330980</v>
      </c>
      <c r="D13" s="196">
        <v>0.015190091729374392</v>
      </c>
      <c r="E13" s="21"/>
      <c r="F13" s="194" t="s">
        <v>24</v>
      </c>
      <c r="G13" s="62">
        <v>19454</v>
      </c>
      <c r="H13" s="187">
        <v>0.06568063544234456</v>
      </c>
      <c r="J13" s="200" t="s">
        <v>63</v>
      </c>
      <c r="K13" s="201">
        <v>4315389</v>
      </c>
      <c r="L13" s="187">
        <v>0.03684317761024265</v>
      </c>
    </row>
    <row r="14" spans="2:12" s="9" customFormat="1" ht="19.5" customHeight="1">
      <c r="B14" s="194" t="s">
        <v>15</v>
      </c>
      <c r="C14" s="195">
        <v>1613364</v>
      </c>
      <c r="D14" s="196">
        <v>-0.034391372889816176</v>
      </c>
      <c r="E14" s="21"/>
      <c r="F14" s="194" t="s">
        <v>14</v>
      </c>
      <c r="G14" s="62">
        <v>17027</v>
      </c>
      <c r="H14" s="187">
        <v>0.04549920176839003</v>
      </c>
      <c r="J14" s="200" t="s">
        <v>24</v>
      </c>
      <c r="K14" s="201">
        <v>3100931</v>
      </c>
      <c r="L14" s="187">
        <v>0.010049581802156166</v>
      </c>
    </row>
    <row r="15" spans="2:12" s="49" customFormat="1" ht="19.5" customHeight="1">
      <c r="B15" s="194" t="s">
        <v>19</v>
      </c>
      <c r="C15" s="195">
        <v>1291230</v>
      </c>
      <c r="D15" s="196">
        <v>-0.034468783228621895</v>
      </c>
      <c r="E15" s="21"/>
      <c r="F15" s="194" t="s">
        <v>23</v>
      </c>
      <c r="G15" s="62">
        <v>15572</v>
      </c>
      <c r="H15" s="187">
        <v>0.07215643073533462</v>
      </c>
      <c r="J15" s="200" t="s">
        <v>14</v>
      </c>
      <c r="K15" s="201">
        <v>2500992</v>
      </c>
      <c r="L15" s="187">
        <v>0.024384189945438364</v>
      </c>
    </row>
    <row r="16" spans="2:12" s="49" customFormat="1" ht="19.5" customHeight="1">
      <c r="B16" s="194" t="s">
        <v>24</v>
      </c>
      <c r="C16" s="195">
        <v>985550</v>
      </c>
      <c r="D16" s="196">
        <v>0.12052381688693233</v>
      </c>
      <c r="E16" s="21"/>
      <c r="F16" s="194" t="s">
        <v>15</v>
      </c>
      <c r="G16" s="62">
        <v>15165</v>
      </c>
      <c r="H16" s="187">
        <v>-0.01901804773918106</v>
      </c>
      <c r="J16" s="200" t="s">
        <v>22</v>
      </c>
      <c r="K16" s="201">
        <v>2265386</v>
      </c>
      <c r="L16" s="187">
        <v>0.5843333680684987</v>
      </c>
    </row>
    <row r="17" spans="2:12" s="49" customFormat="1" ht="19.5" customHeight="1">
      <c r="B17" s="194" t="s">
        <v>17</v>
      </c>
      <c r="C17" s="195">
        <v>978820</v>
      </c>
      <c r="D17" s="196">
        <v>0.013639531548212652</v>
      </c>
      <c r="E17" s="21"/>
      <c r="F17" s="194" t="s">
        <v>67</v>
      </c>
      <c r="G17" s="62">
        <v>15002</v>
      </c>
      <c r="H17" s="187">
        <v>0.04806483163336594</v>
      </c>
      <c r="J17" s="200" t="s">
        <v>19</v>
      </c>
      <c r="K17" s="201">
        <v>1319272</v>
      </c>
      <c r="L17" s="187">
        <v>-0.11465860650897104</v>
      </c>
    </row>
    <row r="18" spans="2:12" s="49" customFormat="1" ht="19.5" customHeight="1">
      <c r="B18" s="194" t="s">
        <v>23</v>
      </c>
      <c r="C18" s="195">
        <v>916860</v>
      </c>
      <c r="D18" s="196">
        <v>0.08924370945897783</v>
      </c>
      <c r="E18" s="21"/>
      <c r="F18" s="194" t="s">
        <v>22</v>
      </c>
      <c r="G18" s="62">
        <v>14226</v>
      </c>
      <c r="H18" s="187">
        <v>0.07740078764010906</v>
      </c>
      <c r="J18" s="200" t="s">
        <v>15</v>
      </c>
      <c r="K18" s="201">
        <v>1244613</v>
      </c>
      <c r="L18" s="187">
        <v>-0.037747489827490634</v>
      </c>
    </row>
    <row r="19" spans="2:12" s="49" customFormat="1" ht="19.5" customHeight="1">
      <c r="B19" s="194" t="s">
        <v>22</v>
      </c>
      <c r="C19" s="195">
        <v>829134</v>
      </c>
      <c r="D19" s="196">
        <v>0.1561208027675485</v>
      </c>
      <c r="E19" s="21"/>
      <c r="F19" s="194" t="s">
        <v>16</v>
      </c>
      <c r="G19" s="62">
        <v>13337</v>
      </c>
      <c r="H19" s="187">
        <v>0.12264309764309764</v>
      </c>
      <c r="J19" s="200" t="s">
        <v>12</v>
      </c>
      <c r="K19" s="201">
        <v>1055260</v>
      </c>
      <c r="L19" s="187">
        <v>-0.23575136100511232</v>
      </c>
    </row>
    <row r="20" spans="2:12" s="49" customFormat="1" ht="19.5" customHeight="1">
      <c r="B20" s="194" t="s">
        <v>16</v>
      </c>
      <c r="C20" s="195">
        <v>789913</v>
      </c>
      <c r="D20" s="196">
        <v>0.03571784463045713</v>
      </c>
      <c r="E20" s="21"/>
      <c r="F20" s="194" t="s">
        <v>19</v>
      </c>
      <c r="G20" s="62">
        <v>11083</v>
      </c>
      <c r="H20" s="187">
        <v>-0.037934027777777775</v>
      </c>
      <c r="J20" s="200" t="s">
        <v>16</v>
      </c>
      <c r="K20" s="201">
        <v>842876</v>
      </c>
      <c r="L20" s="187">
        <v>-0.15031205171862824</v>
      </c>
    </row>
    <row r="21" spans="2:12" s="49" customFormat="1" ht="19.5" customHeight="1">
      <c r="B21" s="194" t="s">
        <v>28</v>
      </c>
      <c r="C21" s="195">
        <v>709903</v>
      </c>
      <c r="D21" s="196">
        <v>0.08386274285278064</v>
      </c>
      <c r="E21" s="21"/>
      <c r="F21" s="194" t="s">
        <v>17</v>
      </c>
      <c r="G21" s="62">
        <v>9917</v>
      </c>
      <c r="H21" s="187">
        <v>0.03485338620473755</v>
      </c>
      <c r="J21" s="200" t="s">
        <v>17</v>
      </c>
      <c r="K21" s="201">
        <v>840298</v>
      </c>
      <c r="L21" s="187">
        <v>-0.13114715112161177</v>
      </c>
    </row>
    <row r="22" spans="2:12" s="49" customFormat="1" ht="19.5" customHeight="1">
      <c r="B22" s="194" t="s">
        <v>21</v>
      </c>
      <c r="C22" s="195">
        <v>401821</v>
      </c>
      <c r="D22" s="196">
        <v>0.0785229999516864</v>
      </c>
      <c r="E22" s="21"/>
      <c r="F22" s="194" t="s">
        <v>118</v>
      </c>
      <c r="G22" s="62">
        <v>9671</v>
      </c>
      <c r="H22" s="187">
        <v>0.2949919657204071</v>
      </c>
      <c r="J22" s="200" t="s">
        <v>18</v>
      </c>
      <c r="K22" s="201">
        <v>728383</v>
      </c>
      <c r="L22" s="187">
        <v>0.00823884910808091</v>
      </c>
    </row>
    <row r="23" spans="2:12" s="49" customFormat="1" ht="19.5" customHeight="1">
      <c r="B23" s="194" t="s">
        <v>59</v>
      </c>
      <c r="C23" s="195">
        <v>315754</v>
      </c>
      <c r="D23" s="196">
        <v>0.365570331927776</v>
      </c>
      <c r="E23" s="21"/>
      <c r="F23" s="194" t="s">
        <v>41</v>
      </c>
      <c r="G23" s="62">
        <v>9254</v>
      </c>
      <c r="H23" s="187">
        <v>-0.11444976076555025</v>
      </c>
      <c r="J23" s="200" t="s">
        <v>20</v>
      </c>
      <c r="K23" s="201">
        <v>654201</v>
      </c>
      <c r="L23" s="187">
        <v>-0.11451345688436987</v>
      </c>
    </row>
    <row r="24" spans="2:12" s="49" customFormat="1" ht="19.5" customHeight="1">
      <c r="B24" s="194" t="s">
        <v>18</v>
      </c>
      <c r="C24" s="195">
        <v>308379</v>
      </c>
      <c r="D24" s="196">
        <v>0.14196257633043627</v>
      </c>
      <c r="E24" s="21"/>
      <c r="F24" s="194" t="s">
        <v>28</v>
      </c>
      <c r="G24" s="62">
        <v>7024</v>
      </c>
      <c r="H24" s="187">
        <v>0.06585735963581184</v>
      </c>
      <c r="J24" s="200" t="s">
        <v>21</v>
      </c>
      <c r="K24" s="201">
        <v>640417</v>
      </c>
      <c r="L24" s="187">
        <v>-0.38366268265148895</v>
      </c>
    </row>
    <row r="25" spans="2:12" s="49" customFormat="1" ht="19.5" customHeight="1">
      <c r="B25" s="194" t="s">
        <v>27</v>
      </c>
      <c r="C25" s="195">
        <v>285572</v>
      </c>
      <c r="D25" s="196">
        <v>0.11502780033735241</v>
      </c>
      <c r="E25" s="21"/>
      <c r="F25" s="194" t="s">
        <v>21</v>
      </c>
      <c r="G25" s="62">
        <v>5782</v>
      </c>
      <c r="H25" s="187">
        <v>-0.011792855922064605</v>
      </c>
      <c r="J25" s="200" t="s">
        <v>31</v>
      </c>
      <c r="K25" s="201">
        <v>372300</v>
      </c>
      <c r="L25" s="187">
        <v>0.00300659511185827</v>
      </c>
    </row>
    <row r="26" spans="2:12" s="49" customFormat="1" ht="19.5" customHeight="1">
      <c r="B26" s="194" t="s">
        <v>31</v>
      </c>
      <c r="C26" s="195">
        <v>268700</v>
      </c>
      <c r="D26" s="196">
        <v>-0.003685658561184157</v>
      </c>
      <c r="E26" s="21"/>
      <c r="F26" s="194" t="s">
        <v>18</v>
      </c>
      <c r="G26" s="62">
        <v>5692</v>
      </c>
      <c r="H26" s="187">
        <v>0.15808748728382502</v>
      </c>
      <c r="J26" s="200" t="s">
        <v>34</v>
      </c>
      <c r="K26" s="201">
        <v>256334</v>
      </c>
      <c r="L26" s="187">
        <v>-0.0033321539245152435</v>
      </c>
    </row>
    <row r="27" spans="2:12" s="49" customFormat="1" ht="19.5" customHeight="1">
      <c r="B27" s="194" t="s">
        <v>34</v>
      </c>
      <c r="C27" s="195">
        <v>256054</v>
      </c>
      <c r="D27" s="196">
        <v>0.11944983648986587</v>
      </c>
      <c r="E27" s="21"/>
      <c r="F27" s="194" t="s">
        <v>31</v>
      </c>
      <c r="G27" s="62">
        <v>4998</v>
      </c>
      <c r="H27" s="187">
        <v>0.06749252456215292</v>
      </c>
      <c r="J27" s="200" t="s">
        <v>35</v>
      </c>
      <c r="K27" s="201">
        <v>250908</v>
      </c>
      <c r="L27" s="187">
        <v>-0.7157345913574289</v>
      </c>
    </row>
    <row r="28" spans="2:12" s="49" customFormat="1" ht="19.5" customHeight="1">
      <c r="B28" s="194" t="s">
        <v>118</v>
      </c>
      <c r="C28" s="195">
        <v>253334</v>
      </c>
      <c r="D28" s="196">
        <v>0.1490633646301084</v>
      </c>
      <c r="E28" s="21"/>
      <c r="F28" s="194" t="s">
        <v>32</v>
      </c>
      <c r="G28" s="62">
        <v>4725</v>
      </c>
      <c r="H28" s="187">
        <v>0.3056092843326886</v>
      </c>
      <c r="J28" s="200" t="s">
        <v>25</v>
      </c>
      <c r="K28" s="201">
        <v>128923</v>
      </c>
      <c r="L28" s="187">
        <v>0.17698129399198445</v>
      </c>
    </row>
    <row r="29" spans="2:12" s="49" customFormat="1" ht="19.5" customHeight="1">
      <c r="B29" s="194" t="s">
        <v>25</v>
      </c>
      <c r="C29" s="195">
        <v>222761</v>
      </c>
      <c r="D29" s="196">
        <v>0.47611821615532435</v>
      </c>
      <c r="E29" s="21"/>
      <c r="F29" s="194" t="s">
        <v>34</v>
      </c>
      <c r="G29" s="62">
        <v>4196</v>
      </c>
      <c r="H29" s="187">
        <v>-0.04701339995457642</v>
      </c>
      <c r="J29" s="200" t="s">
        <v>39</v>
      </c>
      <c r="K29" s="201">
        <v>106161</v>
      </c>
      <c r="L29" s="187">
        <v>0.3775156681848262</v>
      </c>
    </row>
    <row r="30" spans="2:12" s="49" customFormat="1" ht="19.5" customHeight="1">
      <c r="B30" s="194" t="s">
        <v>119</v>
      </c>
      <c r="C30" s="195">
        <v>218931</v>
      </c>
      <c r="D30" s="196">
        <v>0.3791450385526382</v>
      </c>
      <c r="E30" s="21"/>
      <c r="F30" s="194" t="s">
        <v>27</v>
      </c>
      <c r="G30" s="62">
        <v>4097</v>
      </c>
      <c r="H30" s="187">
        <v>-0.011341698841698842</v>
      </c>
      <c r="J30" s="200" t="s">
        <v>27</v>
      </c>
      <c r="K30" s="201">
        <v>44425</v>
      </c>
      <c r="L30" s="187">
        <v>-0.40631306044448007</v>
      </c>
    </row>
    <row r="31" spans="2:12" s="49" customFormat="1" ht="19.5" customHeight="1">
      <c r="B31" s="194" t="s">
        <v>26</v>
      </c>
      <c r="C31" s="195">
        <v>202271</v>
      </c>
      <c r="D31" s="196">
        <v>0.06848699988378604</v>
      </c>
      <c r="E31" s="21"/>
      <c r="F31" s="194" t="s">
        <v>25</v>
      </c>
      <c r="G31" s="62">
        <v>4060</v>
      </c>
      <c r="H31" s="187">
        <v>0.23142250530785563</v>
      </c>
      <c r="J31" s="200" t="s">
        <v>56</v>
      </c>
      <c r="K31" s="201">
        <v>39944</v>
      </c>
      <c r="L31" s="187">
        <v>-0.07756968339376025</v>
      </c>
    </row>
    <row r="32" spans="2:12" s="49" customFormat="1" ht="19.5" customHeight="1">
      <c r="B32" s="194" t="s">
        <v>20</v>
      </c>
      <c r="C32" s="195">
        <v>189139</v>
      </c>
      <c r="D32" s="196">
        <v>0.04151431718061674</v>
      </c>
      <c r="E32" s="21"/>
      <c r="F32" s="194" t="s">
        <v>26</v>
      </c>
      <c r="G32" s="62">
        <v>3875</v>
      </c>
      <c r="H32" s="187">
        <v>0.12351406204697013</v>
      </c>
      <c r="J32" s="200" t="s">
        <v>118</v>
      </c>
      <c r="K32" s="201">
        <v>22451</v>
      </c>
      <c r="L32" s="187">
        <v>0.4161988267204945</v>
      </c>
    </row>
    <row r="33" spans="2:12" s="49" customFormat="1" ht="19.5" customHeight="1">
      <c r="B33" s="194" t="s">
        <v>33</v>
      </c>
      <c r="C33" s="195">
        <v>137834</v>
      </c>
      <c r="D33" s="196">
        <v>-0.04086120273335839</v>
      </c>
      <c r="E33" s="21"/>
      <c r="F33" s="194" t="s">
        <v>20</v>
      </c>
      <c r="G33" s="62">
        <v>3858</v>
      </c>
      <c r="H33" s="187">
        <v>0.09229898074745187</v>
      </c>
      <c r="J33" s="200" t="s">
        <v>28</v>
      </c>
      <c r="K33" s="201">
        <v>19875</v>
      </c>
      <c r="L33" s="187">
        <v>-0.6399652192815608</v>
      </c>
    </row>
    <row r="34" spans="2:12" s="49" customFormat="1" ht="19.5" customHeight="1">
      <c r="B34" s="194" t="s">
        <v>32</v>
      </c>
      <c r="C34" s="195">
        <v>133437</v>
      </c>
      <c r="D34" s="196">
        <v>0.1662850050693983</v>
      </c>
      <c r="E34" s="21"/>
      <c r="F34" s="194" t="s">
        <v>59</v>
      </c>
      <c r="G34" s="62">
        <v>3699</v>
      </c>
      <c r="H34" s="187">
        <v>0.24671385237613752</v>
      </c>
      <c r="J34" s="200" t="s">
        <v>119</v>
      </c>
      <c r="K34" s="201">
        <v>16835</v>
      </c>
      <c r="L34" s="187">
        <v>-0.13302090843547223</v>
      </c>
    </row>
    <row r="35" spans="2:12" s="49" customFormat="1" ht="19.5" customHeight="1">
      <c r="B35" s="194" t="s">
        <v>44</v>
      </c>
      <c r="C35" s="195">
        <v>96782</v>
      </c>
      <c r="D35" s="196">
        <v>0.10583987477004993</v>
      </c>
      <c r="E35" s="21"/>
      <c r="F35" s="194" t="s">
        <v>119</v>
      </c>
      <c r="G35" s="62">
        <v>3681</v>
      </c>
      <c r="H35" s="187">
        <v>0.18588917525773196</v>
      </c>
      <c r="J35" s="200" t="s">
        <v>43</v>
      </c>
      <c r="K35" s="201">
        <v>13717</v>
      </c>
      <c r="L35" s="187">
        <v>-0.21688741721854304</v>
      </c>
    </row>
    <row r="36" spans="2:12" s="49" customFormat="1" ht="19.5" customHeight="1">
      <c r="B36" s="194" t="s">
        <v>40</v>
      </c>
      <c r="C36" s="195">
        <v>84763</v>
      </c>
      <c r="D36" s="196">
        <v>0.19708225059315332</v>
      </c>
      <c r="E36" s="21"/>
      <c r="F36" s="194" t="s">
        <v>33</v>
      </c>
      <c r="G36" s="62">
        <v>3485</v>
      </c>
      <c r="H36" s="187">
        <v>0.02772043644942495</v>
      </c>
      <c r="J36" s="200" t="s">
        <v>26</v>
      </c>
      <c r="K36" s="201">
        <v>7510</v>
      </c>
      <c r="L36" s="187">
        <v>-0.4723159078133783</v>
      </c>
    </row>
    <row r="37" spans="2:12" s="49" customFormat="1" ht="19.5" customHeight="1">
      <c r="B37" s="194" t="s">
        <v>43</v>
      </c>
      <c r="C37" s="195">
        <v>82280</v>
      </c>
      <c r="D37" s="196">
        <v>0.1772785806266991</v>
      </c>
      <c r="E37" s="21"/>
      <c r="F37" s="194" t="s">
        <v>58</v>
      </c>
      <c r="G37" s="62">
        <v>3452</v>
      </c>
      <c r="H37" s="187">
        <v>0.2210824195259993</v>
      </c>
      <c r="J37" s="200" t="s">
        <v>40</v>
      </c>
      <c r="K37" s="201">
        <v>6997</v>
      </c>
      <c r="L37" s="187">
        <v>-0.6120966847765827</v>
      </c>
    </row>
    <row r="38" spans="2:12" s="49" customFormat="1" ht="19.5" customHeight="1">
      <c r="B38" s="194" t="s">
        <v>35</v>
      </c>
      <c r="C38" s="195">
        <v>79274</v>
      </c>
      <c r="D38" s="196">
        <v>0.13887971037395663</v>
      </c>
      <c r="E38" s="21"/>
      <c r="F38" s="194" t="s">
        <v>95</v>
      </c>
      <c r="G38" s="62">
        <v>2926</v>
      </c>
      <c r="H38" s="187">
        <v>0.05784526391901663</v>
      </c>
      <c r="J38" s="200" t="s">
        <v>44</v>
      </c>
      <c r="K38" s="201">
        <v>4218</v>
      </c>
      <c r="L38" s="187">
        <v>-0.9847345925424612</v>
      </c>
    </row>
    <row r="39" spans="2:12" s="49" customFormat="1" ht="19.5" customHeight="1">
      <c r="B39" s="194" t="s">
        <v>39</v>
      </c>
      <c r="C39" s="195">
        <v>71823</v>
      </c>
      <c r="D39" s="196">
        <v>0.19840819595541614</v>
      </c>
      <c r="E39" s="21"/>
      <c r="F39" s="194" t="s">
        <v>43</v>
      </c>
      <c r="G39" s="62">
        <v>2645</v>
      </c>
      <c r="H39" s="187">
        <v>0.20009074410163338</v>
      </c>
      <c r="J39" s="200" t="s">
        <v>59</v>
      </c>
      <c r="K39" s="201">
        <v>1353</v>
      </c>
      <c r="L39" s="187">
        <v>-0.4985174203113417</v>
      </c>
    </row>
    <row r="40" spans="2:12" s="49" customFormat="1" ht="19.5" customHeight="1">
      <c r="B40" s="194" t="s">
        <v>56</v>
      </c>
      <c r="C40" s="195">
        <v>34975</v>
      </c>
      <c r="D40" s="196">
        <v>0.09194505151420543</v>
      </c>
      <c r="E40" s="21"/>
      <c r="F40" s="194" t="s">
        <v>39</v>
      </c>
      <c r="G40" s="62">
        <v>2583</v>
      </c>
      <c r="H40" s="187">
        <v>0.2818858560794045</v>
      </c>
      <c r="J40" s="200" t="s">
        <v>57</v>
      </c>
      <c r="K40" s="201">
        <v>1235</v>
      </c>
      <c r="L40" s="187">
        <v>1.0413223140495869</v>
      </c>
    </row>
    <row r="41" spans="2:12" s="49" customFormat="1" ht="19.5" customHeight="1">
      <c r="B41" s="194" t="s">
        <v>45</v>
      </c>
      <c r="C41" s="195">
        <v>30066</v>
      </c>
      <c r="D41" s="196">
        <v>0.420284378100052</v>
      </c>
      <c r="E41" s="21"/>
      <c r="F41" s="194" t="s">
        <v>44</v>
      </c>
      <c r="G41" s="62">
        <v>2513</v>
      </c>
      <c r="H41" s="187">
        <v>0.07209897610921502</v>
      </c>
      <c r="J41" s="200" t="s">
        <v>33</v>
      </c>
      <c r="K41" s="201">
        <v>816</v>
      </c>
      <c r="L41" s="187">
        <v>-0.6063675832127352</v>
      </c>
    </row>
    <row r="42" spans="2:12" s="49" customFormat="1" ht="19.5" customHeight="1">
      <c r="B42" s="194" t="s">
        <v>38</v>
      </c>
      <c r="C42" s="195">
        <v>22146</v>
      </c>
      <c r="D42" s="196">
        <v>1.185748124753257</v>
      </c>
      <c r="E42" s="21"/>
      <c r="F42" s="194" t="s">
        <v>45</v>
      </c>
      <c r="G42" s="62">
        <v>2490</v>
      </c>
      <c r="H42" s="187">
        <v>-0.08118081180811808</v>
      </c>
      <c r="J42" s="200" t="s">
        <v>99</v>
      </c>
      <c r="K42" s="201">
        <v>686</v>
      </c>
      <c r="L42" s="187">
        <v>-0.32413793103448274</v>
      </c>
    </row>
    <row r="43" spans="2:12" s="49" customFormat="1" ht="19.5" customHeight="1">
      <c r="B43" s="194" t="s">
        <v>36</v>
      </c>
      <c r="C43" s="195">
        <v>17276</v>
      </c>
      <c r="D43" s="196">
        <v>0.2527010369081285</v>
      </c>
      <c r="E43" s="21"/>
      <c r="F43" s="194" t="s">
        <v>40</v>
      </c>
      <c r="G43" s="62">
        <v>2457</v>
      </c>
      <c r="H43" s="187">
        <v>0.13330258302583026</v>
      </c>
      <c r="J43" s="200" t="s">
        <v>67</v>
      </c>
      <c r="K43" s="201">
        <v>300</v>
      </c>
      <c r="L43" s="187" t="s">
        <v>123</v>
      </c>
    </row>
    <row r="44" spans="2:12" s="49" customFormat="1" ht="19.5" customHeight="1">
      <c r="B44" s="194" t="s">
        <v>61</v>
      </c>
      <c r="C44" s="195">
        <v>10545</v>
      </c>
      <c r="D44" s="196">
        <v>0.3860410094637224</v>
      </c>
      <c r="E44" s="21"/>
      <c r="F44" s="194" t="s">
        <v>37</v>
      </c>
      <c r="G44" s="62">
        <v>2180</v>
      </c>
      <c r="H44" s="187">
        <v>0.006928406466512702</v>
      </c>
      <c r="J44" s="200" t="s">
        <v>38</v>
      </c>
      <c r="K44" s="205">
        <v>26</v>
      </c>
      <c r="L44" s="187" t="s">
        <v>123</v>
      </c>
    </row>
    <row r="45" spans="2:12" s="49" customFormat="1" ht="19.5" customHeight="1">
      <c r="B45" s="194" t="s">
        <v>57</v>
      </c>
      <c r="C45" s="195">
        <v>7492</v>
      </c>
      <c r="D45" s="196">
        <v>0.19795330988167573</v>
      </c>
      <c r="E45" s="21"/>
      <c r="F45" s="194" t="s">
        <v>35</v>
      </c>
      <c r="G45" s="62">
        <v>1974</v>
      </c>
      <c r="H45" s="187">
        <v>0.06702702702702702</v>
      </c>
      <c r="J45" s="200" t="s">
        <v>65</v>
      </c>
      <c r="K45" s="201">
        <v>0</v>
      </c>
      <c r="L45" s="187" t="s">
        <v>123</v>
      </c>
    </row>
    <row r="46" spans="2:12" s="49" customFormat="1" ht="19.5" customHeight="1">
      <c r="B46" s="194" t="s">
        <v>58</v>
      </c>
      <c r="C46" s="195">
        <v>7282</v>
      </c>
      <c r="D46" s="196">
        <v>0.1491241912576929</v>
      </c>
      <c r="E46" s="21"/>
      <c r="F46" s="194" t="s">
        <v>42</v>
      </c>
      <c r="G46" s="62">
        <v>1531</v>
      </c>
      <c r="H46" s="187">
        <v>-0.12263610315186246</v>
      </c>
      <c r="J46" s="200" t="s">
        <v>36</v>
      </c>
      <c r="K46" s="201">
        <v>0</v>
      </c>
      <c r="L46" s="187" t="s">
        <v>123</v>
      </c>
    </row>
    <row r="47" spans="2:12" s="49" customFormat="1" ht="19.5" customHeight="1">
      <c r="B47" s="194" t="s">
        <v>42</v>
      </c>
      <c r="C47" s="195">
        <v>6808</v>
      </c>
      <c r="D47" s="196">
        <v>-0.14170448814926878</v>
      </c>
      <c r="E47" s="21"/>
      <c r="F47" s="194" t="s">
        <v>38</v>
      </c>
      <c r="G47" s="62">
        <v>1370</v>
      </c>
      <c r="H47" s="187">
        <v>0.4794816414686825</v>
      </c>
      <c r="J47" s="200" t="s">
        <v>37</v>
      </c>
      <c r="K47" s="201">
        <v>0</v>
      </c>
      <c r="L47" s="187" t="s">
        <v>123</v>
      </c>
    </row>
    <row r="48" spans="2:12" s="49" customFormat="1" ht="19.5" customHeight="1">
      <c r="B48" s="194" t="s">
        <v>99</v>
      </c>
      <c r="C48" s="195">
        <v>5512</v>
      </c>
      <c r="D48" s="196">
        <v>0.22000885347498894</v>
      </c>
      <c r="E48" s="21"/>
      <c r="F48" s="194" t="s">
        <v>36</v>
      </c>
      <c r="G48" s="62">
        <v>1001</v>
      </c>
      <c r="H48" s="187">
        <v>0.14009111617312073</v>
      </c>
      <c r="J48" s="200" t="s">
        <v>61</v>
      </c>
      <c r="K48" s="201">
        <v>0</v>
      </c>
      <c r="L48" s="187" t="s">
        <v>123</v>
      </c>
    </row>
    <row r="49" spans="2:12" s="49" customFormat="1" ht="19.5" customHeight="1">
      <c r="B49" s="194" t="s">
        <v>37</v>
      </c>
      <c r="C49" s="195">
        <v>5170</v>
      </c>
      <c r="D49" s="196">
        <v>0.08249581239530988</v>
      </c>
      <c r="E49" s="21"/>
      <c r="F49" s="194" t="s">
        <v>56</v>
      </c>
      <c r="G49" s="62">
        <v>998</v>
      </c>
      <c r="H49" s="187">
        <v>0.014227642276422764</v>
      </c>
      <c r="J49" s="200" t="s">
        <v>58</v>
      </c>
      <c r="K49" s="201">
        <v>0</v>
      </c>
      <c r="L49" s="187" t="s">
        <v>123</v>
      </c>
    </row>
    <row r="50" spans="2:12" s="49" customFormat="1" ht="19.5" customHeight="1">
      <c r="B50" s="194" t="s">
        <v>65</v>
      </c>
      <c r="C50" s="195">
        <v>3029</v>
      </c>
      <c r="D50" s="196">
        <v>0.1348819782690146</v>
      </c>
      <c r="E50" s="21"/>
      <c r="F50" s="194" t="s">
        <v>57</v>
      </c>
      <c r="G50" s="62">
        <v>850</v>
      </c>
      <c r="H50" s="187">
        <v>0.05198019801980198</v>
      </c>
      <c r="J50" s="200" t="s">
        <v>32</v>
      </c>
      <c r="K50" s="201">
        <v>0</v>
      </c>
      <c r="L50" s="187" t="s">
        <v>123</v>
      </c>
    </row>
    <row r="51" spans="2:12" s="49" customFormat="1" ht="19.5" customHeight="1">
      <c r="B51" s="194" t="s">
        <v>67</v>
      </c>
      <c r="C51" s="195">
        <v>29</v>
      </c>
      <c r="D51" s="196">
        <v>-0.23684210526315788</v>
      </c>
      <c r="E51" s="21"/>
      <c r="F51" s="194" t="s">
        <v>99</v>
      </c>
      <c r="G51" s="62">
        <v>722</v>
      </c>
      <c r="H51" s="187">
        <v>0.19536423841059603</v>
      </c>
      <c r="J51" s="200" t="s">
        <v>42</v>
      </c>
      <c r="K51" s="201">
        <v>0</v>
      </c>
      <c r="L51" s="187" t="s">
        <v>123</v>
      </c>
    </row>
    <row r="52" spans="2:12" s="49" customFormat="1" ht="19.5" customHeight="1">
      <c r="B52" s="194" t="s">
        <v>41</v>
      </c>
      <c r="C52" s="195">
        <v>0</v>
      </c>
      <c r="D52" s="196" t="s">
        <v>123</v>
      </c>
      <c r="E52" s="21"/>
      <c r="F52" s="194" t="s">
        <v>61</v>
      </c>
      <c r="G52" s="62">
        <v>588</v>
      </c>
      <c r="H52" s="187">
        <v>0.09293680297397769</v>
      </c>
      <c r="J52" s="200" t="s">
        <v>95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123</v>
      </c>
      <c r="E53" s="21"/>
      <c r="F53" s="194" t="s">
        <v>65</v>
      </c>
      <c r="G53" s="62">
        <v>317</v>
      </c>
      <c r="H53" s="187">
        <v>0.22868217054263565</v>
      </c>
      <c r="J53" s="200" t="s">
        <v>41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46</v>
      </c>
      <c r="C54" s="192">
        <v>38107421</v>
      </c>
      <c r="D54" s="191">
        <v>0.05288745537427805</v>
      </c>
      <c r="E54" s="58"/>
      <c r="F54" s="190" t="s">
        <v>46</v>
      </c>
      <c r="G54" s="192">
        <v>503880</v>
      </c>
      <c r="H54" s="191">
        <v>0.050789844116573696</v>
      </c>
      <c r="I54" s="49"/>
      <c r="J54" s="190" t="s">
        <v>46</v>
      </c>
      <c r="K54" s="192">
        <v>145158853</v>
      </c>
      <c r="L54" s="191">
        <v>-0.032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116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7</v>
      </c>
      <c r="C4" s="98" t="s">
        <v>8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77</v>
      </c>
      <c r="B5" s="65" t="s">
        <v>22</v>
      </c>
      <c r="C5" s="99">
        <f>K42</f>
        <v>2678595</v>
      </c>
      <c r="D5" s="21"/>
      <c r="E5" s="74" t="s">
        <v>90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25</v>
      </c>
      <c r="K5" s="102">
        <v>586239</v>
      </c>
    </row>
    <row r="6" spans="1:11" s="49" customFormat="1" ht="19.5" customHeight="1">
      <c r="A6" s="49" t="s">
        <v>77</v>
      </c>
      <c r="B6" s="65" t="s">
        <v>12</v>
      </c>
      <c r="C6" s="99">
        <f>K30</f>
        <v>12046277</v>
      </c>
      <c r="D6" s="21"/>
      <c r="E6" s="75"/>
      <c r="F6" s="84" t="s">
        <v>62</v>
      </c>
      <c r="G6" s="82" t="e">
        <f>LOOKUP(F6,PAXAPTOS,PAXTOT)</f>
        <v>#REF!</v>
      </c>
      <c r="H6" s="103" t="e">
        <f>G6/C52-1</f>
        <v>#REF!</v>
      </c>
      <c r="I6" s="9"/>
      <c r="J6" s="101" t="s">
        <v>65</v>
      </c>
      <c r="K6" s="102">
        <v>15055</v>
      </c>
    </row>
    <row r="7" spans="1:11" s="49" customFormat="1" ht="19.5" customHeight="1">
      <c r="A7" s="49" t="s">
        <v>77</v>
      </c>
      <c r="B7" s="104" t="s">
        <v>64</v>
      </c>
      <c r="C7" s="99">
        <f>K21</f>
        <v>1117447</v>
      </c>
      <c r="D7" s="21"/>
      <c r="E7" s="76"/>
      <c r="F7" s="69" t="s">
        <v>58</v>
      </c>
      <c r="G7" s="82" t="e">
        <f>LOOKUP(F7,PAXAPTOS,PAXTOT)</f>
        <v>#REF!</v>
      </c>
      <c r="H7" s="103" t="e">
        <f>G7/C50-1</f>
        <v>#REF!</v>
      </c>
      <c r="I7" s="9"/>
      <c r="J7" s="101" t="s">
        <v>15</v>
      </c>
      <c r="K7" s="102">
        <v>8571144</v>
      </c>
    </row>
    <row r="8" spans="1:11" s="49" customFormat="1" ht="19.5" customHeight="1">
      <c r="A8" s="49" t="s">
        <v>77</v>
      </c>
      <c r="B8" s="65" t="s">
        <v>29</v>
      </c>
      <c r="C8" s="99">
        <f>K19</f>
        <v>590931</v>
      </c>
      <c r="D8" s="21"/>
      <c r="E8" s="76"/>
      <c r="F8" s="69" t="s">
        <v>60</v>
      </c>
      <c r="G8" s="82" t="e">
        <f>LOOKUP(F8,PAXAPTOS,PAXTOT)</f>
        <v>#REF!</v>
      </c>
      <c r="H8" s="103" t="e">
        <f>G8/C51-1</f>
        <v>#REF!</v>
      </c>
      <c r="I8" s="9"/>
      <c r="J8" s="101" t="s">
        <v>96</v>
      </c>
      <c r="K8" s="102">
        <v>830930</v>
      </c>
    </row>
    <row r="9" spans="1:11" s="49" customFormat="1" ht="19.5" customHeight="1">
      <c r="A9" s="49" t="s">
        <v>77</v>
      </c>
      <c r="B9" s="65" t="s">
        <v>37</v>
      </c>
      <c r="C9" s="99">
        <f>K14</f>
        <v>19328</v>
      </c>
      <c r="D9" s="21"/>
      <c r="E9" s="77" t="s">
        <v>76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97</v>
      </c>
      <c r="K9" s="102">
        <v>943992</v>
      </c>
    </row>
    <row r="10" spans="1:11" s="49" customFormat="1" ht="19.5" customHeight="1">
      <c r="A10" s="49" t="s">
        <v>77</v>
      </c>
      <c r="B10" s="65" t="s">
        <v>26</v>
      </c>
      <c r="C10" s="99">
        <f>K8</f>
        <v>830930</v>
      </c>
      <c r="D10" s="21"/>
      <c r="E10" s="76"/>
      <c r="F10" s="69" t="s">
        <v>10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98</v>
      </c>
      <c r="K10" s="102">
        <v>82596</v>
      </c>
    </row>
    <row r="11" spans="1:11" s="49" customFormat="1" ht="19.5" customHeight="1">
      <c r="A11" s="105" t="s">
        <v>77</v>
      </c>
      <c r="B11" s="106"/>
      <c r="C11" s="107">
        <f>SUM(C5:C10)</f>
        <v>17283508</v>
      </c>
      <c r="D11" s="21"/>
      <c r="E11" s="76"/>
      <c r="F11" s="69" t="s">
        <v>14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9</v>
      </c>
      <c r="K11" s="102">
        <v>24558138</v>
      </c>
    </row>
    <row r="12" spans="1:11" s="49" customFormat="1" ht="19.5" customHeight="1">
      <c r="A12" s="49" t="s">
        <v>84</v>
      </c>
      <c r="B12" s="65" t="s">
        <v>35</v>
      </c>
      <c r="C12" s="99">
        <f>K50</f>
        <v>215213</v>
      </c>
      <c r="D12" s="21"/>
      <c r="E12" s="76"/>
      <c r="F12" s="69" t="s">
        <v>19</v>
      </c>
      <c r="G12" s="82" t="e">
        <f t="shared" si="0"/>
        <v>#REF!</v>
      </c>
      <c r="H12" s="103" t="e">
        <f>G12/C20-1</f>
        <v>#REF!</v>
      </c>
      <c r="I12" s="9"/>
      <c r="J12" s="101" t="s">
        <v>16</v>
      </c>
      <c r="K12" s="102">
        <v>3395773</v>
      </c>
    </row>
    <row r="13" spans="1:11" s="49" customFormat="1" ht="19.5" customHeight="1">
      <c r="A13" s="105" t="s">
        <v>84</v>
      </c>
      <c r="B13" s="106"/>
      <c r="C13" s="107">
        <f>SUM(C12)</f>
        <v>215213</v>
      </c>
      <c r="D13" s="21"/>
      <c r="E13" s="76"/>
      <c r="F13" s="69" t="s">
        <v>17</v>
      </c>
      <c r="G13" s="82" t="e">
        <f t="shared" si="0"/>
        <v>#REF!</v>
      </c>
      <c r="H13" s="103" t="e">
        <f>G13/C24-1</f>
        <v>#REF!</v>
      </c>
      <c r="I13" s="9"/>
      <c r="J13" s="101" t="s">
        <v>99</v>
      </c>
      <c r="K13" s="102">
        <v>15772</v>
      </c>
    </row>
    <row r="14" spans="1:11" s="49" customFormat="1" ht="19.5" customHeight="1">
      <c r="A14" s="49" t="s">
        <v>79</v>
      </c>
      <c r="B14" s="104" t="s">
        <v>63</v>
      </c>
      <c r="C14" s="99">
        <f>K34</f>
        <v>20416083</v>
      </c>
      <c r="D14" s="21"/>
      <c r="E14" s="76"/>
      <c r="F14" s="69" t="s">
        <v>23</v>
      </c>
      <c r="G14" s="82" t="e">
        <f t="shared" si="0"/>
        <v>#REF!</v>
      </c>
      <c r="H14" s="103" t="e">
        <f>G14/C19-1</f>
        <v>#REF!</v>
      </c>
      <c r="I14" s="9"/>
      <c r="J14" s="101" t="s">
        <v>100</v>
      </c>
      <c r="K14" s="102">
        <v>19328</v>
      </c>
    </row>
    <row r="15" spans="1:11" s="49" customFormat="1" ht="19.5" customHeight="1">
      <c r="A15" s="49" t="s">
        <v>79</v>
      </c>
      <c r="B15" s="65" t="s">
        <v>20</v>
      </c>
      <c r="C15" s="99">
        <f>K32</f>
        <v>2631334</v>
      </c>
      <c r="D15" s="21"/>
      <c r="E15" s="76"/>
      <c r="F15" s="69" t="s">
        <v>31</v>
      </c>
      <c r="G15" s="82" t="e">
        <f t="shared" si="0"/>
        <v>#REF!</v>
      </c>
      <c r="H15" s="103" t="e">
        <f>G15/C21-1</f>
        <v>#REF!</v>
      </c>
      <c r="I15" s="9"/>
      <c r="J15" s="101" t="s">
        <v>101</v>
      </c>
      <c r="K15" s="102">
        <v>144498</v>
      </c>
    </row>
    <row r="16" spans="1:11" s="49" customFormat="1" ht="19.5" customHeight="1">
      <c r="A16" s="49" t="s">
        <v>79</v>
      </c>
      <c r="B16" s="65" t="s">
        <v>18</v>
      </c>
      <c r="C16" s="99">
        <f>K20</f>
        <v>4171580</v>
      </c>
      <c r="D16" s="21"/>
      <c r="E16" s="76"/>
      <c r="F16" s="69" t="s">
        <v>56</v>
      </c>
      <c r="G16" s="82" t="e">
        <f t="shared" si="0"/>
        <v>#REF!</v>
      </c>
      <c r="H16" s="103" t="e">
        <f>G16/C25-1</f>
        <v>#REF!</v>
      </c>
      <c r="I16" s="9"/>
      <c r="J16" s="101" t="s">
        <v>102</v>
      </c>
      <c r="K16" s="102">
        <v>3917109</v>
      </c>
    </row>
    <row r="17" spans="1:11" s="49" customFormat="1" ht="19.5" customHeight="1">
      <c r="A17" s="105" t="s">
        <v>79</v>
      </c>
      <c r="B17" s="106"/>
      <c r="C17" s="107">
        <f>SUM(C14:C16)</f>
        <v>27218997</v>
      </c>
      <c r="D17" s="21"/>
      <c r="E17" s="76"/>
      <c r="F17" s="69" t="s">
        <v>57</v>
      </c>
      <c r="G17" s="82" t="e">
        <f t="shared" si="0"/>
        <v>#REF!</v>
      </c>
      <c r="H17" s="103" t="e">
        <f>G17/C22-1</f>
        <v>#REF!</v>
      </c>
      <c r="I17" s="9"/>
      <c r="J17" s="101" t="s">
        <v>28</v>
      </c>
      <c r="K17" s="102">
        <v>2962988</v>
      </c>
    </row>
    <row r="18" spans="1:11" s="49" customFormat="1" ht="19.5" customHeight="1">
      <c r="A18" s="49" t="s">
        <v>76</v>
      </c>
      <c r="B18" s="65" t="s">
        <v>14</v>
      </c>
      <c r="C18" s="99">
        <f>K44</f>
        <v>8632178</v>
      </c>
      <c r="D18" s="21"/>
      <c r="E18" s="77" t="s">
        <v>75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10</v>
      </c>
      <c r="K18" s="102">
        <v>9467494</v>
      </c>
    </row>
    <row r="19" spans="1:11" s="49" customFormat="1" ht="19.5" customHeight="1">
      <c r="A19" s="49" t="s">
        <v>76</v>
      </c>
      <c r="B19" s="65" t="s">
        <v>23</v>
      </c>
      <c r="C19" s="99">
        <f>K43</f>
        <v>3368988</v>
      </c>
      <c r="D19" s="21"/>
      <c r="E19" s="76"/>
      <c r="F19" s="69" t="s">
        <v>9</v>
      </c>
      <c r="G19" s="82" t="e">
        <f t="shared" si="0"/>
        <v>#REF!</v>
      </c>
      <c r="H19" s="103" t="e">
        <f>G19/C38-1</f>
        <v>#REF!</v>
      </c>
      <c r="I19" s="9"/>
      <c r="J19" s="101" t="s">
        <v>103</v>
      </c>
      <c r="K19" s="102">
        <v>590931</v>
      </c>
    </row>
    <row r="20" spans="1:11" s="49" customFormat="1" ht="19.5" customHeight="1">
      <c r="A20" s="49" t="s">
        <v>76</v>
      </c>
      <c r="B20" s="65" t="s">
        <v>19</v>
      </c>
      <c r="C20" s="99">
        <f>K24</f>
        <v>5517136</v>
      </c>
      <c r="D20" s="21"/>
      <c r="E20" s="76"/>
      <c r="F20" s="69" t="s">
        <v>28</v>
      </c>
      <c r="G20" s="82" t="e">
        <f t="shared" si="0"/>
        <v>#REF!</v>
      </c>
      <c r="H20" s="103" t="e">
        <f>G20/C37-1</f>
        <v>#REF!</v>
      </c>
      <c r="I20" s="9"/>
      <c r="J20" s="101" t="s">
        <v>104</v>
      </c>
      <c r="K20" s="102">
        <v>4171580</v>
      </c>
    </row>
    <row r="21" spans="1:11" s="49" customFormat="1" ht="19.5" customHeight="1">
      <c r="A21" s="49" t="s">
        <v>76</v>
      </c>
      <c r="B21" s="65" t="s">
        <v>31</v>
      </c>
      <c r="C21" s="99">
        <f>K23</f>
        <v>1015667</v>
      </c>
      <c r="D21" s="21"/>
      <c r="E21" s="76"/>
      <c r="F21" s="69" t="s">
        <v>32</v>
      </c>
      <c r="G21" s="82" t="e">
        <f t="shared" si="0"/>
        <v>#REF!</v>
      </c>
      <c r="H21" s="103" t="e">
        <f>G21/C36-1</f>
        <v>#REF!</v>
      </c>
      <c r="I21" s="9"/>
      <c r="J21" s="101" t="s">
        <v>105</v>
      </c>
      <c r="K21" s="102">
        <v>1117447</v>
      </c>
    </row>
    <row r="22" spans="1:11" s="49" customFormat="1" ht="19.5" customHeight="1">
      <c r="A22" s="49" t="s">
        <v>76</v>
      </c>
      <c r="B22" s="65" t="s">
        <v>57</v>
      </c>
      <c r="C22" s="99">
        <f>K22</f>
        <v>30774</v>
      </c>
      <c r="D22" s="21"/>
      <c r="E22" s="76"/>
      <c r="F22" s="69" t="s">
        <v>41</v>
      </c>
      <c r="G22" s="82" t="e">
        <f t="shared" si="0"/>
        <v>#REF!</v>
      </c>
      <c r="H22" s="103">
        <v>0</v>
      </c>
      <c r="I22" s="9"/>
      <c r="J22" s="101" t="s">
        <v>57</v>
      </c>
      <c r="K22" s="102">
        <v>30774</v>
      </c>
    </row>
    <row r="23" spans="1:11" s="49" customFormat="1" ht="19.5" customHeight="1">
      <c r="A23" s="49" t="s">
        <v>76</v>
      </c>
      <c r="B23" s="65" t="s">
        <v>10</v>
      </c>
      <c r="C23" s="99">
        <f>K18</f>
        <v>9467494</v>
      </c>
      <c r="D23" s="21"/>
      <c r="E23" s="77" t="s">
        <v>79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106</v>
      </c>
      <c r="K23" s="102">
        <v>1015667</v>
      </c>
    </row>
    <row r="24" spans="1:11" s="49" customFormat="1" ht="19.5" customHeight="1">
      <c r="A24" s="49" t="s">
        <v>76</v>
      </c>
      <c r="B24" s="65" t="s">
        <v>17</v>
      </c>
      <c r="C24" s="99">
        <f>K16</f>
        <v>3917109</v>
      </c>
      <c r="D24" s="21"/>
      <c r="E24" s="76"/>
      <c r="F24" s="69" t="s">
        <v>63</v>
      </c>
      <c r="G24" s="82" t="e">
        <f t="shared" si="0"/>
        <v>#REF!</v>
      </c>
      <c r="H24" s="103" t="e">
        <f>G24/C14-1</f>
        <v>#REF!</v>
      </c>
      <c r="I24" s="9"/>
      <c r="J24" s="101" t="s">
        <v>19</v>
      </c>
      <c r="K24" s="102">
        <v>5517136</v>
      </c>
    </row>
    <row r="25" spans="1:11" s="49" customFormat="1" ht="19.5" customHeight="1">
      <c r="A25" s="49" t="s">
        <v>76</v>
      </c>
      <c r="B25" s="65" t="s">
        <v>56</v>
      </c>
      <c r="C25" s="99">
        <f>K15</f>
        <v>144498</v>
      </c>
      <c r="D25" s="21"/>
      <c r="E25" s="76"/>
      <c r="F25" s="69" t="s">
        <v>18</v>
      </c>
      <c r="G25" s="82" t="e">
        <f t="shared" si="0"/>
        <v>#REF!</v>
      </c>
      <c r="H25" s="103" t="e">
        <f>G25/C16-1</f>
        <v>#REF!</v>
      </c>
      <c r="I25" s="9"/>
      <c r="J25" s="101" t="s">
        <v>38</v>
      </c>
      <c r="K25" s="102">
        <v>65187</v>
      </c>
    </row>
    <row r="26" spans="1:11" s="49" customFormat="1" ht="19.5" customHeight="1">
      <c r="A26" s="105" t="s">
        <v>76</v>
      </c>
      <c r="B26" s="106"/>
      <c r="C26" s="107">
        <f>SUM(C18:C25)</f>
        <v>32093844</v>
      </c>
      <c r="D26" s="21"/>
      <c r="E26" s="76"/>
      <c r="F26" s="69" t="s">
        <v>20</v>
      </c>
      <c r="G26" s="82" t="e">
        <f t="shared" si="0"/>
        <v>#REF!</v>
      </c>
      <c r="H26" s="103" t="e">
        <f>G26/C15-1</f>
        <v>#REF!</v>
      </c>
      <c r="I26" s="9"/>
      <c r="J26" s="101" t="s">
        <v>61</v>
      </c>
      <c r="K26" s="102">
        <v>38385</v>
      </c>
    </row>
    <row r="27" spans="1:11" s="49" customFormat="1" ht="19.5" customHeight="1">
      <c r="A27" s="49" t="s">
        <v>85</v>
      </c>
      <c r="B27" s="65" t="s">
        <v>33</v>
      </c>
      <c r="C27" s="99">
        <f>K40</f>
        <v>342559</v>
      </c>
      <c r="D27" s="21"/>
      <c r="E27" s="77" t="s">
        <v>77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62</v>
      </c>
      <c r="K27" s="102">
        <v>38718614</v>
      </c>
    </row>
    <row r="28" spans="1:11" s="49" customFormat="1" ht="19.5" customHeight="1">
      <c r="A28" s="105" t="s">
        <v>85</v>
      </c>
      <c r="B28" s="106"/>
      <c r="C28" s="107">
        <f>SUM(C27)</f>
        <v>342559</v>
      </c>
      <c r="D28" s="21"/>
      <c r="E28" s="78"/>
      <c r="F28" s="71" t="s">
        <v>12</v>
      </c>
      <c r="G28" s="82" t="e">
        <f t="shared" si="0"/>
        <v>#REF!</v>
      </c>
      <c r="H28" s="103" t="e">
        <f>G28/C6-1</f>
        <v>#REF!</v>
      </c>
      <c r="I28" s="9"/>
      <c r="J28" s="101" t="s">
        <v>67</v>
      </c>
      <c r="K28" s="102">
        <v>261</v>
      </c>
    </row>
    <row r="29" spans="1:11" s="49" customFormat="1" ht="19.5" customHeight="1">
      <c r="A29" s="49" t="s">
        <v>83</v>
      </c>
      <c r="B29" s="65" t="s">
        <v>44</v>
      </c>
      <c r="C29" s="99">
        <f>K47</f>
        <v>442218</v>
      </c>
      <c r="D29" s="21"/>
      <c r="E29" s="76"/>
      <c r="F29" s="69" t="s">
        <v>22</v>
      </c>
      <c r="G29" s="82" t="e">
        <f t="shared" si="0"/>
        <v>#REF!</v>
      </c>
      <c r="H29" s="103" t="e">
        <f>G29/C5-1</f>
        <v>#REF!</v>
      </c>
      <c r="I29" s="9"/>
      <c r="J29" s="101" t="s">
        <v>58</v>
      </c>
      <c r="K29" s="102">
        <v>25979</v>
      </c>
    </row>
    <row r="30" spans="1:11" s="49" customFormat="1" ht="19.5" customHeight="1">
      <c r="A30" s="49" t="s">
        <v>83</v>
      </c>
      <c r="B30" s="65" t="s">
        <v>42</v>
      </c>
      <c r="C30" s="99">
        <f>K38</f>
        <v>21553</v>
      </c>
      <c r="D30" s="21"/>
      <c r="E30" s="76"/>
      <c r="F30" s="69" t="s">
        <v>64</v>
      </c>
      <c r="G30" s="82" t="e">
        <f t="shared" si="0"/>
        <v>#REF!</v>
      </c>
      <c r="H30" s="103" t="e">
        <f>G30/C7-1</f>
        <v>#REF!</v>
      </c>
      <c r="I30" s="9"/>
      <c r="J30" s="101" t="s">
        <v>12</v>
      </c>
      <c r="K30" s="102">
        <v>12046277</v>
      </c>
    </row>
    <row r="31" spans="1:11" s="49" customFormat="1" ht="19.5" customHeight="1">
      <c r="A31" s="49" t="s">
        <v>83</v>
      </c>
      <c r="B31" s="65" t="s">
        <v>38</v>
      </c>
      <c r="C31" s="99">
        <f>K25</f>
        <v>65187</v>
      </c>
      <c r="D31" s="21"/>
      <c r="E31" s="76"/>
      <c r="F31" s="69" t="s">
        <v>26</v>
      </c>
      <c r="G31" s="82" t="e">
        <f t="shared" si="0"/>
        <v>#REF!</v>
      </c>
      <c r="H31" s="103" t="e">
        <f>G31/C10-1</f>
        <v>#REF!</v>
      </c>
      <c r="I31" s="9"/>
      <c r="J31" s="101" t="s">
        <v>107</v>
      </c>
      <c r="K31" s="102">
        <v>245102</v>
      </c>
    </row>
    <row r="32" spans="1:11" s="49" customFormat="1" ht="19.5" customHeight="1">
      <c r="A32" s="105" t="s">
        <v>83</v>
      </c>
      <c r="B32" s="106"/>
      <c r="C32" s="107">
        <f>SUM(C29:C31)</f>
        <v>528958</v>
      </c>
      <c r="D32" s="21"/>
      <c r="E32" s="76"/>
      <c r="F32" s="69" t="s">
        <v>29</v>
      </c>
      <c r="G32" s="82" t="e">
        <f t="shared" si="0"/>
        <v>#REF!</v>
      </c>
      <c r="H32" s="103" t="e">
        <f>G32/C8-1</f>
        <v>#REF!</v>
      </c>
      <c r="I32" s="9"/>
      <c r="J32" s="101" t="s">
        <v>20</v>
      </c>
      <c r="K32" s="102">
        <v>2631334</v>
      </c>
    </row>
    <row r="33" spans="1:11" s="49" customFormat="1" ht="19.5" customHeight="1">
      <c r="A33" s="49" t="s">
        <v>89</v>
      </c>
      <c r="B33" s="65" t="s">
        <v>65</v>
      </c>
      <c r="C33" s="99">
        <f>K6</f>
        <v>15055</v>
      </c>
      <c r="D33" s="21"/>
      <c r="E33" s="76"/>
      <c r="F33" s="69" t="s">
        <v>37</v>
      </c>
      <c r="G33" s="82" t="e">
        <f t="shared" si="0"/>
        <v>#REF!</v>
      </c>
      <c r="H33" s="103" t="e">
        <f>G33/C9-1</f>
        <v>#REF!</v>
      </c>
      <c r="I33" s="9"/>
      <c r="J33" s="101" t="s">
        <v>59</v>
      </c>
      <c r="K33" s="102">
        <v>848427</v>
      </c>
    </row>
    <row r="34" spans="1:11" s="49" customFormat="1" ht="19.5" customHeight="1">
      <c r="A34" s="105" t="s">
        <v>89</v>
      </c>
      <c r="B34" s="106"/>
      <c r="C34" s="107">
        <f>SUM(C33)</f>
        <v>15055</v>
      </c>
      <c r="D34" s="21"/>
      <c r="E34" s="77" t="s">
        <v>78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63</v>
      </c>
      <c r="K34" s="102">
        <v>20416083</v>
      </c>
    </row>
    <row r="35" spans="1:11" s="49" customFormat="1" ht="19.5" customHeight="1">
      <c r="A35" s="49" t="s">
        <v>75</v>
      </c>
      <c r="B35" s="65" t="s">
        <v>41</v>
      </c>
      <c r="C35" s="99">
        <f>K37</f>
        <v>0</v>
      </c>
      <c r="D35" s="21"/>
      <c r="E35" s="76"/>
      <c r="F35" s="69" t="s">
        <v>15</v>
      </c>
      <c r="G35" s="82" t="e">
        <f t="shared" si="0"/>
        <v>#REF!</v>
      </c>
      <c r="H35" s="103" t="e">
        <f>G35/C67-1</f>
        <v>#REF!</v>
      </c>
      <c r="I35" s="9"/>
      <c r="J35" s="101" t="s">
        <v>40</v>
      </c>
      <c r="K35" s="102">
        <v>321418</v>
      </c>
    </row>
    <row r="36" spans="1:11" s="49" customFormat="1" ht="19.5" customHeight="1">
      <c r="A36" s="49" t="s">
        <v>75</v>
      </c>
      <c r="B36" s="65" t="s">
        <v>32</v>
      </c>
      <c r="C36" s="99">
        <f>K36</f>
        <v>1138009</v>
      </c>
      <c r="D36" s="21"/>
      <c r="E36" s="79"/>
      <c r="F36" s="72" t="s">
        <v>24</v>
      </c>
      <c r="G36" s="82" t="e">
        <f t="shared" si="0"/>
        <v>#REF!</v>
      </c>
      <c r="H36" s="103" t="e">
        <f>G36/C66-1</f>
        <v>#REF!</v>
      </c>
      <c r="I36" s="9"/>
      <c r="J36" s="101" t="s">
        <v>108</v>
      </c>
      <c r="K36" s="102">
        <v>1138009</v>
      </c>
    </row>
    <row r="37" spans="1:11" s="49" customFormat="1" ht="19.5" customHeight="1">
      <c r="A37" s="49" t="s">
        <v>75</v>
      </c>
      <c r="B37" s="65" t="s">
        <v>28</v>
      </c>
      <c r="C37" s="99">
        <f>K17</f>
        <v>2962988</v>
      </c>
      <c r="D37" s="21"/>
      <c r="E37" s="77" t="s">
        <v>80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109</v>
      </c>
      <c r="K37" s="102">
        <v>0</v>
      </c>
    </row>
    <row r="38" spans="1:11" s="49" customFormat="1" ht="19.5" customHeight="1">
      <c r="A38" s="49" t="s">
        <v>75</v>
      </c>
      <c r="B38" s="65" t="s">
        <v>9</v>
      </c>
      <c r="C38" s="99">
        <f>K11</f>
        <v>24558138</v>
      </c>
      <c r="D38" s="21"/>
      <c r="E38" s="76"/>
      <c r="F38" s="69" t="s">
        <v>16</v>
      </c>
      <c r="G38" s="82" t="e">
        <f t="shared" si="0"/>
        <v>#REF!</v>
      </c>
      <c r="H38" s="103" t="e">
        <f>G38/C60-1</f>
        <v>#REF!</v>
      </c>
      <c r="I38" s="9"/>
      <c r="J38" s="101" t="s">
        <v>110</v>
      </c>
      <c r="K38" s="102">
        <v>21553</v>
      </c>
    </row>
    <row r="39" spans="1:11" s="49" customFormat="1" ht="19.5" customHeight="1">
      <c r="A39" s="105" t="s">
        <v>75</v>
      </c>
      <c r="B39" s="106"/>
      <c r="C39" s="107">
        <f>SUM(C35:C38)</f>
        <v>28659135</v>
      </c>
      <c r="D39" s="21"/>
      <c r="E39" s="76"/>
      <c r="F39" s="69" t="s">
        <v>43</v>
      </c>
      <c r="G39" s="82" t="e">
        <f t="shared" si="0"/>
        <v>#REF!</v>
      </c>
      <c r="H39" s="103" t="e">
        <f>G39/C59-1</f>
        <v>#REF!</v>
      </c>
      <c r="I39" s="9"/>
      <c r="J39" s="101" t="s">
        <v>43</v>
      </c>
      <c r="K39" s="102">
        <v>295533</v>
      </c>
    </row>
    <row r="40" spans="1:11" s="49" customFormat="1" ht="19.5" customHeight="1">
      <c r="A40" s="49" t="s">
        <v>92</v>
      </c>
      <c r="B40" s="65" t="s">
        <v>66</v>
      </c>
      <c r="C40" s="99">
        <f>K13</f>
        <v>15772</v>
      </c>
      <c r="D40" s="21"/>
      <c r="E40" s="76"/>
      <c r="F40" s="69" t="s">
        <v>45</v>
      </c>
      <c r="G40" s="82" t="e">
        <f t="shared" si="0"/>
        <v>#REF!</v>
      </c>
      <c r="H40" s="103" t="e">
        <f>G40/C58-1</f>
        <v>#REF!</v>
      </c>
      <c r="I40" s="9"/>
      <c r="J40" s="101" t="s">
        <v>33</v>
      </c>
      <c r="K40" s="102">
        <v>342559</v>
      </c>
    </row>
    <row r="41" spans="1:11" s="49" customFormat="1" ht="19.5" customHeight="1">
      <c r="A41" s="105" t="s">
        <v>92</v>
      </c>
      <c r="B41" s="106"/>
      <c r="C41" s="107">
        <f>SUM(C40)</f>
        <v>15772</v>
      </c>
      <c r="D41" s="21"/>
      <c r="E41" s="77" t="s">
        <v>91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21</v>
      </c>
      <c r="K41" s="102">
        <v>1580675</v>
      </c>
    </row>
    <row r="42" spans="1:11" s="49" customFormat="1" ht="19.5" customHeight="1">
      <c r="A42" s="49" t="s">
        <v>86</v>
      </c>
      <c r="B42" s="65" t="s">
        <v>36</v>
      </c>
      <c r="C42" s="99">
        <f>K10</f>
        <v>82596</v>
      </c>
      <c r="D42" s="21"/>
      <c r="E42" s="76"/>
      <c r="F42" s="69" t="s">
        <v>21</v>
      </c>
      <c r="G42" s="82" t="e">
        <f t="shared" si="0"/>
        <v>#REF!</v>
      </c>
      <c r="H42" s="103" t="e">
        <f>G42/C45-1</f>
        <v>#REF!</v>
      </c>
      <c r="I42" s="9"/>
      <c r="J42" s="101" t="s">
        <v>22</v>
      </c>
      <c r="K42" s="102">
        <v>2678595</v>
      </c>
    </row>
    <row r="43" spans="1:11" s="49" customFormat="1" ht="19.5" customHeight="1">
      <c r="A43" s="105" t="s">
        <v>86</v>
      </c>
      <c r="B43" s="106"/>
      <c r="C43" s="107">
        <f>SUM(C42)</f>
        <v>82596</v>
      </c>
      <c r="D43" s="21"/>
      <c r="E43" s="76"/>
      <c r="F43" s="69" t="s">
        <v>34</v>
      </c>
      <c r="G43" s="82" t="e">
        <f t="shared" si="0"/>
        <v>#REF!</v>
      </c>
      <c r="H43" s="103" t="e">
        <f>G43/C44-1</f>
        <v>#REF!</v>
      </c>
      <c r="I43" s="9"/>
      <c r="J43" s="101" t="s">
        <v>23</v>
      </c>
      <c r="K43" s="102">
        <v>3368988</v>
      </c>
    </row>
    <row r="44" spans="1:11" s="49" customFormat="1" ht="19.5" customHeight="1">
      <c r="A44" s="49" t="s">
        <v>91</v>
      </c>
      <c r="B44" s="65" t="s">
        <v>34</v>
      </c>
      <c r="C44" s="99">
        <f>K48</f>
        <v>911974</v>
      </c>
      <c r="D44" s="21"/>
      <c r="E44" s="76"/>
      <c r="F44" s="69" t="s">
        <v>25</v>
      </c>
      <c r="G44" s="82" t="e">
        <f t="shared" si="0"/>
        <v>#REF!</v>
      </c>
      <c r="H44" s="103" t="e">
        <f>G44/C46-1</f>
        <v>#REF!</v>
      </c>
      <c r="I44" s="9"/>
      <c r="J44" s="101" t="s">
        <v>14</v>
      </c>
      <c r="K44" s="102">
        <v>8632178</v>
      </c>
    </row>
    <row r="45" spans="1:11" s="49" customFormat="1" ht="19.5" customHeight="1">
      <c r="A45" s="49" t="s">
        <v>91</v>
      </c>
      <c r="B45" s="65" t="s">
        <v>21</v>
      </c>
      <c r="C45" s="99">
        <f>K41</f>
        <v>1580675</v>
      </c>
      <c r="D45" s="21"/>
      <c r="E45" s="77" t="s">
        <v>81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46</v>
      </c>
      <c r="K45" s="102">
        <v>166146198</v>
      </c>
    </row>
    <row r="46" spans="1:11" s="49" customFormat="1" ht="19.5" customHeight="1">
      <c r="A46" s="49" t="s">
        <v>91</v>
      </c>
      <c r="B46" s="65" t="s">
        <v>25</v>
      </c>
      <c r="C46" s="99">
        <f>K5</f>
        <v>586239</v>
      </c>
      <c r="D46" s="21"/>
      <c r="E46" s="76"/>
      <c r="F46" s="69" t="s">
        <v>59</v>
      </c>
      <c r="G46" s="82" t="e">
        <f t="shared" si="0"/>
        <v>#REF!</v>
      </c>
      <c r="H46" s="103" t="e">
        <f>G46/C64-1</f>
        <v>#REF!</v>
      </c>
      <c r="I46" s="9"/>
      <c r="J46" s="101" t="s">
        <v>24</v>
      </c>
      <c r="K46" s="102">
        <v>3111951</v>
      </c>
    </row>
    <row r="47" spans="1:11" s="49" customFormat="1" ht="19.5" customHeight="1">
      <c r="A47" s="105" t="s">
        <v>91</v>
      </c>
      <c r="B47" s="106"/>
      <c r="C47" s="107">
        <f>SUM(C44:C46)</f>
        <v>3078888</v>
      </c>
      <c r="D47" s="21"/>
      <c r="E47" s="77" t="s">
        <v>87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111</v>
      </c>
      <c r="K47" s="102">
        <v>442218</v>
      </c>
    </row>
    <row r="48" spans="1:11" s="49" customFormat="1" ht="19.5" customHeight="1">
      <c r="A48" s="49" t="s">
        <v>88</v>
      </c>
      <c r="B48" s="65" t="s">
        <v>61</v>
      </c>
      <c r="C48" s="99">
        <f>K26</f>
        <v>38385</v>
      </c>
      <c r="D48" s="21"/>
      <c r="E48" s="76"/>
      <c r="F48" s="69" t="s">
        <v>27</v>
      </c>
      <c r="G48" s="82" t="e">
        <f t="shared" si="0"/>
        <v>#REF!</v>
      </c>
      <c r="H48" s="103" t="e">
        <f>G48/C62-1</f>
        <v>#REF!</v>
      </c>
      <c r="I48" s="9"/>
      <c r="J48" s="101" t="s">
        <v>34</v>
      </c>
      <c r="K48" s="102">
        <v>911974</v>
      </c>
    </row>
    <row r="49" spans="1:11" s="49" customFormat="1" ht="19.5" customHeight="1">
      <c r="A49" s="105" t="s">
        <v>88</v>
      </c>
      <c r="B49" s="106"/>
      <c r="C49" s="107">
        <f>SUM(C48)</f>
        <v>38385</v>
      </c>
      <c r="D49" s="21"/>
      <c r="E49" s="77" t="s">
        <v>85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45</v>
      </c>
      <c r="K49" s="102">
        <v>95094</v>
      </c>
    </row>
    <row r="50" spans="1:11" s="49" customFormat="1" ht="19.5" customHeight="1">
      <c r="A50" s="49" t="s">
        <v>90</v>
      </c>
      <c r="B50" s="65" t="s">
        <v>58</v>
      </c>
      <c r="C50" s="99">
        <f>K29</f>
        <v>25979</v>
      </c>
      <c r="D50" s="21"/>
      <c r="E50" s="76"/>
      <c r="F50" s="69" t="s">
        <v>33</v>
      </c>
      <c r="G50" s="82" t="e">
        <f t="shared" si="0"/>
        <v>#REF!</v>
      </c>
      <c r="H50" s="103" t="e">
        <f>G50/C27-1</f>
        <v>#REF!</v>
      </c>
      <c r="I50" s="9"/>
      <c r="J50" s="101" t="s">
        <v>112</v>
      </c>
      <c r="K50" s="102">
        <v>215213</v>
      </c>
    </row>
    <row r="51" spans="1:11" s="49" customFormat="1" ht="19.5" customHeight="1">
      <c r="A51" s="49" t="s">
        <v>90</v>
      </c>
      <c r="B51" s="104" t="s">
        <v>60</v>
      </c>
      <c r="C51" s="99">
        <f>K28</f>
        <v>261</v>
      </c>
      <c r="D51" s="21"/>
      <c r="E51" s="77" t="s">
        <v>83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90</v>
      </c>
      <c r="B52" s="104" t="s">
        <v>62</v>
      </c>
      <c r="C52" s="99">
        <f>K27</f>
        <v>38718614</v>
      </c>
      <c r="D52" s="21"/>
      <c r="E52" s="76"/>
      <c r="F52" s="69" t="s">
        <v>44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90</v>
      </c>
      <c r="B53" s="106"/>
      <c r="C53" s="107">
        <f>SUM(C50:C52)</f>
        <v>38744854</v>
      </c>
      <c r="D53" s="21"/>
      <c r="E53" s="76"/>
      <c r="F53" s="69" t="s">
        <v>38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39</v>
      </c>
      <c r="B54" s="65" t="s">
        <v>39</v>
      </c>
      <c r="C54" s="99">
        <f>K31</f>
        <v>245102</v>
      </c>
      <c r="D54" s="21"/>
      <c r="E54" s="76"/>
      <c r="F54" s="69" t="s">
        <v>42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39</v>
      </c>
      <c r="B55" s="106"/>
      <c r="C55" s="107">
        <f>SUM(C54)</f>
        <v>245102</v>
      </c>
      <c r="D55" s="21"/>
      <c r="E55" s="77" t="s">
        <v>84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82</v>
      </c>
      <c r="B56" s="65" t="s">
        <v>40</v>
      </c>
      <c r="C56" s="99">
        <f>K35</f>
        <v>321418</v>
      </c>
      <c r="D56" s="21"/>
      <c r="E56" s="76"/>
      <c r="F56" s="69" t="s">
        <v>35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82</v>
      </c>
      <c r="B57" s="106"/>
      <c r="C57" s="107">
        <f>SUM(C56)</f>
        <v>321418</v>
      </c>
      <c r="D57" s="21"/>
      <c r="E57" s="77" t="s">
        <v>82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80</v>
      </c>
      <c r="B58" s="65" t="s">
        <v>45</v>
      </c>
      <c r="C58" s="99">
        <f>K49</f>
        <v>95094</v>
      </c>
      <c r="D58" s="21"/>
      <c r="E58" s="76"/>
      <c r="F58" s="69" t="s">
        <v>40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80</v>
      </c>
      <c r="B59" s="65" t="s">
        <v>43</v>
      </c>
      <c r="C59" s="99">
        <f>K39</f>
        <v>295533</v>
      </c>
      <c r="D59" s="21"/>
      <c r="E59" s="77" t="s">
        <v>39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80</v>
      </c>
      <c r="B60" s="65" t="s">
        <v>16</v>
      </c>
      <c r="C60" s="99">
        <f>K12</f>
        <v>3395773</v>
      </c>
      <c r="D60" s="21"/>
      <c r="E60" s="76"/>
      <c r="F60" s="69" t="s">
        <v>39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80</v>
      </c>
      <c r="B61" s="106"/>
      <c r="C61" s="107">
        <f>SUM(C58:C60)</f>
        <v>3786400</v>
      </c>
      <c r="D61" s="21"/>
      <c r="E61" s="77" t="s">
        <v>86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87</v>
      </c>
      <c r="B62" s="65" t="s">
        <v>27</v>
      </c>
      <c r="C62" s="99">
        <f>K9</f>
        <v>943992</v>
      </c>
      <c r="D62" s="21"/>
      <c r="E62" s="76"/>
      <c r="F62" s="69" t="s">
        <v>36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87</v>
      </c>
      <c r="B63" s="106"/>
      <c r="C63" s="107">
        <f>SUM(C62)</f>
        <v>943992</v>
      </c>
      <c r="D63" s="21"/>
      <c r="E63" s="77" t="s">
        <v>88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81</v>
      </c>
      <c r="B64" s="65" t="s">
        <v>59</v>
      </c>
      <c r="C64" s="99">
        <f>K33</f>
        <v>848427</v>
      </c>
      <c r="D64" s="21"/>
      <c r="E64" s="76"/>
      <c r="F64" s="69" t="s">
        <v>61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81</v>
      </c>
      <c r="B65" s="106"/>
      <c r="C65" s="107">
        <f>SUM(C64)</f>
        <v>848427</v>
      </c>
      <c r="D65" s="21"/>
      <c r="E65" s="77" t="s">
        <v>92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78</v>
      </c>
      <c r="B66" s="65" t="s">
        <v>24</v>
      </c>
      <c r="C66" s="99">
        <f>K46</f>
        <v>3111951</v>
      </c>
      <c r="D66" s="21"/>
      <c r="E66" s="76"/>
      <c r="F66" s="69" t="s">
        <v>66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78</v>
      </c>
      <c r="B67" s="65" t="s">
        <v>15</v>
      </c>
      <c r="C67" s="99">
        <f>K7</f>
        <v>8571144</v>
      </c>
      <c r="D67" s="21"/>
      <c r="E67" s="77" t="s">
        <v>89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78</v>
      </c>
      <c r="B68" s="106"/>
      <c r="C68" s="107">
        <f>SUM(C66:C67)</f>
        <v>11683095</v>
      </c>
      <c r="D68" s="21"/>
      <c r="E68" s="80"/>
      <c r="F68" s="73" t="s">
        <v>65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46</v>
      </c>
      <c r="C69" s="109">
        <v>165952091</v>
      </c>
      <c r="D69" s="9"/>
      <c r="E69" s="9"/>
      <c r="F69" s="108" t="s">
        <v>46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70</v>
      </c>
      <c r="G71" s="26" t="s">
        <v>69</v>
      </c>
    </row>
    <row r="72" spans="2:7" ht="12.75">
      <c r="B72" s="92" t="s">
        <v>50</v>
      </c>
      <c r="G72" s="26" t="s">
        <v>68</v>
      </c>
    </row>
    <row r="73" spans="2:7" ht="12.75">
      <c r="B73" s="92" t="s">
        <v>51</v>
      </c>
      <c r="G73" s="26" t="s">
        <v>54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71</v>
      </c>
      <c r="D2" s="19"/>
    </row>
    <row r="3" spans="3:4" ht="12.75">
      <c r="C3" s="123" t="s">
        <v>49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7</v>
      </c>
      <c r="C5" s="16" t="s">
        <v>8</v>
      </c>
      <c r="D5" s="17" t="s">
        <v>47</v>
      </c>
      <c r="F5" s="125"/>
      <c r="G5" s="125"/>
      <c r="H5" s="125"/>
      <c r="I5" s="126" t="s">
        <v>113</v>
      </c>
    </row>
    <row r="6" spans="1:9" s="129" customFormat="1" ht="19.5" customHeight="1" thickBot="1" thickTop="1">
      <c r="A6" s="127" t="s">
        <v>77</v>
      </c>
      <c r="B6" s="128"/>
      <c r="C6" s="35">
        <f>SUM(C7:C12)</f>
        <v>224298</v>
      </c>
      <c r="D6" s="36"/>
      <c r="F6" s="130" t="s">
        <v>77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77</v>
      </c>
      <c r="B7" s="133" t="s">
        <v>96</v>
      </c>
      <c r="C7" s="85">
        <v>15046</v>
      </c>
      <c r="D7" s="86">
        <v>0.00858023863788712</v>
      </c>
      <c r="F7" s="125" t="s">
        <v>77</v>
      </c>
      <c r="G7" s="125" t="s">
        <v>26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77</v>
      </c>
      <c r="B8" s="135" t="s">
        <v>100</v>
      </c>
      <c r="C8" s="85">
        <v>8791</v>
      </c>
      <c r="D8" s="86">
        <v>0.08571075707052</v>
      </c>
      <c r="F8" s="125" t="s">
        <v>77</v>
      </c>
      <c r="G8" s="125" t="s">
        <v>37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77</v>
      </c>
      <c r="B9" s="135" t="s">
        <v>103</v>
      </c>
      <c r="C9" s="85">
        <v>13584</v>
      </c>
      <c r="D9" s="86">
        <v>0.0609184629803187</v>
      </c>
      <c r="F9" s="125" t="s">
        <v>77</v>
      </c>
      <c r="G9" s="125" t="s">
        <v>29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77</v>
      </c>
      <c r="B10" s="135" t="s">
        <v>105</v>
      </c>
      <c r="C10" s="85">
        <v>26599</v>
      </c>
      <c r="D10" s="86">
        <v>0.0662631283572517</v>
      </c>
      <c r="F10" s="125" t="s">
        <v>77</v>
      </c>
      <c r="G10" s="125" t="s">
        <v>30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77</v>
      </c>
      <c r="B11" s="135" t="s">
        <v>12</v>
      </c>
      <c r="C11" s="85">
        <v>116047</v>
      </c>
      <c r="D11" s="86">
        <v>0.052866993286155</v>
      </c>
      <c r="F11" s="125" t="s">
        <v>77</v>
      </c>
      <c r="G11" s="125" t="s">
        <v>12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77</v>
      </c>
      <c r="B12" s="138" t="s">
        <v>22</v>
      </c>
      <c r="C12" s="85">
        <v>44231</v>
      </c>
      <c r="D12" s="86">
        <v>0.149364654522776</v>
      </c>
      <c r="F12" s="125" t="s">
        <v>77</v>
      </c>
      <c r="G12" s="125" t="s">
        <v>22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84</v>
      </c>
      <c r="B13" s="128"/>
      <c r="C13" s="35">
        <f>SUM(C14)</f>
        <v>9386</v>
      </c>
      <c r="D13" s="36"/>
      <c r="F13" s="130" t="s">
        <v>84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84</v>
      </c>
      <c r="B14" s="139" t="s">
        <v>112</v>
      </c>
      <c r="C14" s="37">
        <v>9386</v>
      </c>
      <c r="D14" s="38">
        <v>-0.126721250465203</v>
      </c>
      <c r="F14" s="140" t="s">
        <v>84</v>
      </c>
      <c r="G14" s="140" t="s">
        <v>35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79</v>
      </c>
      <c r="B15" s="128"/>
      <c r="C15" s="35">
        <f>SUM(C16:C18)</f>
        <v>256195</v>
      </c>
      <c r="D15" s="36"/>
      <c r="F15" s="130" t="s">
        <v>79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79</v>
      </c>
      <c r="B16" s="139" t="s">
        <v>104</v>
      </c>
      <c r="C16" s="37">
        <v>48798</v>
      </c>
      <c r="D16" s="38">
        <v>0.0168368410085434</v>
      </c>
      <c r="F16" s="125" t="s">
        <v>79</v>
      </c>
      <c r="G16" s="125" t="s">
        <v>18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79</v>
      </c>
      <c r="B17" s="139" t="s">
        <v>20</v>
      </c>
      <c r="C17" s="37">
        <v>29538</v>
      </c>
      <c r="D17" s="38">
        <v>-0.0879955539088551</v>
      </c>
      <c r="F17" s="125" t="s">
        <v>79</v>
      </c>
      <c r="G17" s="125" t="s">
        <v>20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79</v>
      </c>
      <c r="B18" s="142" t="s">
        <v>63</v>
      </c>
      <c r="C18" s="37">
        <v>177859</v>
      </c>
      <c r="D18" s="38">
        <v>0.0524948517054465</v>
      </c>
      <c r="F18" s="125" t="s">
        <v>79</v>
      </c>
      <c r="G18" s="125" t="s">
        <v>13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95</v>
      </c>
      <c r="C19" s="85"/>
      <c r="D19" s="86"/>
      <c r="F19" s="125" t="s">
        <v>79</v>
      </c>
      <c r="G19" s="125" t="s">
        <v>95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76</v>
      </c>
      <c r="B20" s="128"/>
      <c r="C20" s="35">
        <f>SUM(C21:C28)</f>
        <v>338881</v>
      </c>
      <c r="D20" s="36"/>
      <c r="F20" s="130" t="s">
        <v>76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76</v>
      </c>
      <c r="B21" s="139" t="s">
        <v>101</v>
      </c>
      <c r="C21" s="37">
        <v>4082</v>
      </c>
      <c r="D21" s="38">
        <v>0.0713910761154856</v>
      </c>
      <c r="F21" s="125" t="s">
        <v>76</v>
      </c>
      <c r="G21" s="125" t="s">
        <v>56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76</v>
      </c>
      <c r="B22" s="139" t="s">
        <v>102</v>
      </c>
      <c r="C22" s="37">
        <v>39865</v>
      </c>
      <c r="D22" s="38">
        <v>0.00428265524625268</v>
      </c>
      <c r="F22" s="125" t="s">
        <v>76</v>
      </c>
      <c r="G22" s="125" t="s">
        <v>17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76</v>
      </c>
      <c r="B23" s="139" t="s">
        <v>10</v>
      </c>
      <c r="C23" s="37">
        <v>104659</v>
      </c>
      <c r="D23" s="38">
        <v>0.0496128851091142</v>
      </c>
      <c r="F23" s="125" t="s">
        <v>76</v>
      </c>
      <c r="G23" s="125" t="s">
        <v>10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76</v>
      </c>
      <c r="B24" s="139" t="s">
        <v>57</v>
      </c>
      <c r="C24" s="37">
        <v>3346</v>
      </c>
      <c r="D24" s="38">
        <v>-0.00771055753262159</v>
      </c>
      <c r="F24" s="125" t="s">
        <v>76</v>
      </c>
      <c r="G24" s="125" t="s">
        <v>57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76</v>
      </c>
      <c r="B25" s="139" t="s">
        <v>106</v>
      </c>
      <c r="C25" s="37">
        <v>19067</v>
      </c>
      <c r="D25" s="38">
        <v>0.0869342150267928</v>
      </c>
      <c r="F25" s="125" t="s">
        <v>76</v>
      </c>
      <c r="G25" s="125" t="s">
        <v>31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76</v>
      </c>
      <c r="B26" s="139" t="s">
        <v>19</v>
      </c>
      <c r="C26" s="37">
        <v>48446</v>
      </c>
      <c r="D26" s="38">
        <v>0.0163425430591394</v>
      </c>
      <c r="F26" s="147" t="s">
        <v>76</v>
      </c>
      <c r="G26" s="147" t="s">
        <v>19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76</v>
      </c>
      <c r="B27" s="139" t="s">
        <v>23</v>
      </c>
      <c r="C27" s="37">
        <v>56592</v>
      </c>
      <c r="D27" s="38">
        <v>0.0535016195688596</v>
      </c>
      <c r="F27" s="125" t="s">
        <v>76</v>
      </c>
      <c r="G27" s="125" t="s">
        <v>23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76</v>
      </c>
      <c r="B28" s="139" t="s">
        <v>14</v>
      </c>
      <c r="C28" s="37">
        <v>62824</v>
      </c>
      <c r="D28" s="38">
        <v>0.00510359171266299</v>
      </c>
      <c r="F28" s="125" t="s">
        <v>76</v>
      </c>
      <c r="G28" s="125" t="s">
        <v>14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85</v>
      </c>
      <c r="B29" s="128"/>
      <c r="C29" s="35">
        <f>SUM(C30)</f>
        <v>11643</v>
      </c>
      <c r="D29" s="36"/>
      <c r="F29" s="130" t="s">
        <v>85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85</v>
      </c>
      <c r="B30" s="139" t="s">
        <v>33</v>
      </c>
      <c r="C30" s="37">
        <v>11643</v>
      </c>
      <c r="D30" s="38">
        <v>0.0279886985696627</v>
      </c>
      <c r="F30" s="125" t="s">
        <v>85</v>
      </c>
      <c r="G30" s="125" t="s">
        <v>33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83</v>
      </c>
      <c r="B31" s="128"/>
      <c r="C31" s="35">
        <f>SUM(C32:C34)</f>
        <v>26606</v>
      </c>
      <c r="D31" s="36"/>
      <c r="F31" s="130" t="s">
        <v>83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83</v>
      </c>
      <c r="B32" s="139" t="s">
        <v>38</v>
      </c>
      <c r="C32" s="37">
        <v>5241</v>
      </c>
      <c r="D32" s="38">
        <v>0.664866581956798</v>
      </c>
      <c r="F32" s="125" t="s">
        <v>83</v>
      </c>
      <c r="G32" s="125" t="s">
        <v>38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83</v>
      </c>
      <c r="B33" s="139" t="s">
        <v>110</v>
      </c>
      <c r="C33" s="37">
        <v>9979</v>
      </c>
      <c r="D33" s="38">
        <v>-0.12595252693352</v>
      </c>
      <c r="F33" s="125" t="s">
        <v>83</v>
      </c>
      <c r="G33" s="125" t="s">
        <v>42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83</v>
      </c>
      <c r="B34" s="139" t="s">
        <v>111</v>
      </c>
      <c r="C34" s="37">
        <v>11386</v>
      </c>
      <c r="D34" s="38">
        <v>0.277603231597846</v>
      </c>
      <c r="F34" s="125" t="s">
        <v>83</v>
      </c>
      <c r="G34" s="125" t="s">
        <v>44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89</v>
      </c>
      <c r="B35" s="128"/>
      <c r="C35" s="35">
        <f>SUM(C36)</f>
        <v>1309</v>
      </c>
      <c r="D35" s="36"/>
      <c r="F35" s="130" t="s">
        <v>89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89</v>
      </c>
      <c r="B36" s="139" t="s">
        <v>65</v>
      </c>
      <c r="C36" s="37">
        <v>1309</v>
      </c>
      <c r="D36" s="38">
        <v>4.09338521400778</v>
      </c>
      <c r="F36" s="125" t="s">
        <v>89</v>
      </c>
      <c r="G36" s="125" t="s">
        <v>65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75</v>
      </c>
      <c r="B37" s="128"/>
      <c r="C37" s="35">
        <f>SUM(C38:C41)</f>
        <v>384547</v>
      </c>
      <c r="D37" s="36"/>
      <c r="F37" s="130" t="s">
        <v>75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75</v>
      </c>
      <c r="B38" s="139" t="s">
        <v>9</v>
      </c>
      <c r="C38" s="37">
        <v>291369</v>
      </c>
      <c r="D38" s="38">
        <v>0.0331501311963691</v>
      </c>
      <c r="F38" s="125" t="s">
        <v>75</v>
      </c>
      <c r="G38" s="125" t="s">
        <v>9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75</v>
      </c>
      <c r="B39" s="139" t="s">
        <v>28</v>
      </c>
      <c r="C39" s="37">
        <v>28668</v>
      </c>
      <c r="D39" s="38">
        <v>0.423577316516039</v>
      </c>
      <c r="F39" s="125" t="s">
        <v>75</v>
      </c>
      <c r="G39" s="125" t="s">
        <v>28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75</v>
      </c>
      <c r="B40" s="139" t="s">
        <v>108</v>
      </c>
      <c r="C40" s="37">
        <v>21608</v>
      </c>
      <c r="D40" s="38">
        <v>0.099419965401445</v>
      </c>
      <c r="F40" s="125" t="s">
        <v>75</v>
      </c>
      <c r="G40" s="125" t="s">
        <v>32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75</v>
      </c>
      <c r="B41" s="139" t="s">
        <v>109</v>
      </c>
      <c r="C41" s="37">
        <v>42902</v>
      </c>
      <c r="D41" s="38">
        <v>-0.173387795996224</v>
      </c>
      <c r="F41" s="125" t="s">
        <v>75</v>
      </c>
      <c r="G41" s="125" t="s">
        <v>41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92</v>
      </c>
      <c r="B42" s="128"/>
      <c r="C42" s="35">
        <f>SUM(C43)</f>
        <v>1981</v>
      </c>
      <c r="D42" s="36"/>
      <c r="F42" s="130" t="s">
        <v>92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92</v>
      </c>
      <c r="B43" s="139" t="s">
        <v>99</v>
      </c>
      <c r="C43" s="37">
        <v>1981</v>
      </c>
      <c r="D43" s="38" t="s">
        <v>94</v>
      </c>
      <c r="F43" s="125" t="s">
        <v>92</v>
      </c>
      <c r="G43" s="125" t="s">
        <v>66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86</v>
      </c>
      <c r="B44" s="128"/>
      <c r="C44" s="35">
        <f>SUM(C45)</f>
        <v>8230</v>
      </c>
      <c r="D44" s="36"/>
      <c r="F44" s="130" t="s">
        <v>86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86</v>
      </c>
      <c r="B45" s="139" t="s">
        <v>98</v>
      </c>
      <c r="C45" s="37">
        <v>8230</v>
      </c>
      <c r="D45" s="38">
        <v>-0.206670522459996</v>
      </c>
      <c r="F45" s="125" t="s">
        <v>86</v>
      </c>
      <c r="G45" s="125" t="s">
        <v>36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91</v>
      </c>
      <c r="B46" s="128"/>
      <c r="C46" s="35">
        <f>SUM(C47:C49)</f>
        <v>49996</v>
      </c>
      <c r="D46" s="36"/>
      <c r="F46" s="130" t="s">
        <v>91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91</v>
      </c>
      <c r="B47" s="139" t="s">
        <v>25</v>
      </c>
      <c r="C47" s="37">
        <v>12945</v>
      </c>
      <c r="D47" s="38">
        <v>0.0256714998811505</v>
      </c>
      <c r="F47" s="147" t="s">
        <v>91</v>
      </c>
      <c r="G47" s="147" t="s">
        <v>25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91</v>
      </c>
      <c r="B48" s="139" t="s">
        <v>21</v>
      </c>
      <c r="C48" s="37">
        <v>21593</v>
      </c>
      <c r="D48" s="38">
        <v>0.170098623604639</v>
      </c>
      <c r="F48" s="125" t="s">
        <v>91</v>
      </c>
      <c r="G48" s="125" t="s">
        <v>21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91</v>
      </c>
      <c r="B49" s="139" t="s">
        <v>34</v>
      </c>
      <c r="C49" s="37">
        <v>15458</v>
      </c>
      <c r="D49" s="38">
        <v>0.149037389429867</v>
      </c>
      <c r="F49" s="125" t="s">
        <v>91</v>
      </c>
      <c r="G49" s="125" t="s">
        <v>34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88</v>
      </c>
      <c r="B50" s="128"/>
      <c r="C50" s="35">
        <f>SUM(C51)</f>
        <v>2509</v>
      </c>
      <c r="D50" s="36"/>
      <c r="F50" s="130" t="s">
        <v>88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88</v>
      </c>
      <c r="B51" s="139" t="s">
        <v>61</v>
      </c>
      <c r="C51" s="37">
        <v>2509</v>
      </c>
      <c r="D51" s="38">
        <v>0.544950738916256</v>
      </c>
      <c r="F51" s="125" t="s">
        <v>88</v>
      </c>
      <c r="G51" s="125" t="s">
        <v>61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90</v>
      </c>
      <c r="B52" s="128"/>
      <c r="C52" s="35">
        <f>SUM(C53:C55)</f>
        <v>479257</v>
      </c>
      <c r="D52" s="36"/>
      <c r="F52" s="130" t="s">
        <v>90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90</v>
      </c>
      <c r="B53" s="142" t="s">
        <v>62</v>
      </c>
      <c r="C53" s="37">
        <v>401503</v>
      </c>
      <c r="D53" s="38">
        <v>0.0461146835363884</v>
      </c>
      <c r="F53" s="125" t="s">
        <v>90</v>
      </c>
      <c r="G53" s="125" t="s">
        <v>11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90</v>
      </c>
      <c r="B54" s="139" t="s">
        <v>67</v>
      </c>
      <c r="C54" s="41">
        <v>66404</v>
      </c>
      <c r="D54" s="38">
        <v>-0.0914265385983636</v>
      </c>
      <c r="F54" s="125" t="s">
        <v>90</v>
      </c>
      <c r="G54" s="125" t="s">
        <v>67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90</v>
      </c>
      <c r="B55" s="139" t="s">
        <v>58</v>
      </c>
      <c r="C55" s="37">
        <v>11350</v>
      </c>
      <c r="D55" s="38">
        <v>0.232356134636265</v>
      </c>
      <c r="F55" s="125" t="s">
        <v>90</v>
      </c>
      <c r="G55" s="125" t="s">
        <v>58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39</v>
      </c>
      <c r="B56" s="128"/>
      <c r="C56" s="35">
        <f>SUM(C57)</f>
        <v>9098</v>
      </c>
      <c r="D56" s="36"/>
      <c r="F56" s="130" t="s">
        <v>39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39</v>
      </c>
      <c r="B57" s="139" t="s">
        <v>107</v>
      </c>
      <c r="C57" s="37">
        <v>9098</v>
      </c>
      <c r="D57" s="38">
        <v>0.00898303205057114</v>
      </c>
      <c r="F57" s="125" t="s">
        <v>39</v>
      </c>
      <c r="G57" s="125" t="s">
        <v>39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82</v>
      </c>
      <c r="B58" s="128"/>
      <c r="C58" s="35">
        <f>SUM(C59)</f>
        <v>10361</v>
      </c>
      <c r="D58" s="36"/>
      <c r="F58" s="130" t="s">
        <v>82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82</v>
      </c>
      <c r="B59" s="139" t="s">
        <v>40</v>
      </c>
      <c r="C59" s="37">
        <v>10361</v>
      </c>
      <c r="D59" s="38">
        <v>0.0631028114098092</v>
      </c>
      <c r="F59" s="125" t="s">
        <v>82</v>
      </c>
      <c r="G59" s="125" t="s">
        <v>40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80</v>
      </c>
      <c r="B60" s="128"/>
      <c r="C60" s="35">
        <f>SUM(C61:C63)</f>
        <v>72395</v>
      </c>
      <c r="D60" s="36"/>
      <c r="F60" s="130" t="s">
        <v>80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80</v>
      </c>
      <c r="B61" s="139" t="s">
        <v>16</v>
      </c>
      <c r="C61" s="37">
        <v>50361</v>
      </c>
      <c r="D61" s="38">
        <v>0.144334113476789</v>
      </c>
      <c r="F61" s="125" t="s">
        <v>80</v>
      </c>
      <c r="G61" s="125" t="s">
        <v>16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80</v>
      </c>
      <c r="B62" s="139" t="s">
        <v>43</v>
      </c>
      <c r="C62" s="37">
        <v>9107</v>
      </c>
      <c r="D62" s="38">
        <v>0.0256785674062394</v>
      </c>
      <c r="F62" s="140" t="s">
        <v>80</v>
      </c>
      <c r="G62" s="140" t="s">
        <v>43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80</v>
      </c>
      <c r="B63" s="139" t="s">
        <v>45</v>
      </c>
      <c r="C63" s="37">
        <v>12927</v>
      </c>
      <c r="D63" s="38">
        <v>-0.0273869535776089</v>
      </c>
      <c r="F63" s="125" t="s">
        <v>80</v>
      </c>
      <c r="G63" s="125" t="s">
        <v>45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87</v>
      </c>
      <c r="B64" s="128"/>
      <c r="C64" s="35">
        <f>SUM(C65)</f>
        <v>14198</v>
      </c>
      <c r="D64" s="36"/>
      <c r="F64" s="130" t="s">
        <v>93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87</v>
      </c>
      <c r="B65" s="139" t="s">
        <v>97</v>
      </c>
      <c r="C65" s="37">
        <v>14198</v>
      </c>
      <c r="D65" s="38">
        <v>0.103442915986632</v>
      </c>
      <c r="F65" s="125" t="s">
        <v>93</v>
      </c>
      <c r="G65" s="125" t="s">
        <v>27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81</v>
      </c>
      <c r="B66" s="128"/>
      <c r="C66" s="35">
        <f>SUM(C67)</f>
        <v>12003</v>
      </c>
      <c r="D66" s="36"/>
      <c r="F66" s="130" t="s">
        <v>81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81</v>
      </c>
      <c r="B67" s="139" t="s">
        <v>59</v>
      </c>
      <c r="C67" s="37">
        <v>12003</v>
      </c>
      <c r="D67" s="38">
        <v>0.213404771532552</v>
      </c>
      <c r="F67" s="125" t="s">
        <v>81</v>
      </c>
      <c r="G67" s="125" t="s">
        <v>59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78</v>
      </c>
      <c r="B68" s="128"/>
      <c r="C68" s="35">
        <f>SUM(C69:C70)</f>
        <v>144066</v>
      </c>
      <c r="D68" s="36"/>
      <c r="F68" s="130" t="s">
        <v>78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78</v>
      </c>
      <c r="B69" s="139" t="s">
        <v>15</v>
      </c>
      <c r="C69" s="148">
        <v>71387</v>
      </c>
      <c r="D69" s="149">
        <v>0.0723438133721891</v>
      </c>
      <c r="F69" s="125" t="s">
        <v>78</v>
      </c>
      <c r="G69" s="125" t="s">
        <v>15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78</v>
      </c>
      <c r="B70" s="139" t="s">
        <v>24</v>
      </c>
      <c r="C70" s="37">
        <v>72679</v>
      </c>
      <c r="D70" s="38">
        <v>0.108807420629472</v>
      </c>
      <c r="F70" s="125" t="s">
        <v>78</v>
      </c>
      <c r="G70" s="125" t="s">
        <v>24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46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52</v>
      </c>
      <c r="D75" s="19"/>
    </row>
    <row r="76" spans="2:4" ht="15">
      <c r="B76" s="42" t="s">
        <v>53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71</v>
      </c>
      <c r="D2" s="19"/>
    </row>
    <row r="3" spans="3:5" ht="12">
      <c r="C3" s="123" t="s">
        <v>49</v>
      </c>
      <c r="D3" s="18"/>
      <c r="E3" s="1"/>
    </row>
    <row r="4" spans="3:5" ht="18" customHeight="1" thickBot="1">
      <c r="C4" s="213"/>
      <c r="D4" s="213"/>
      <c r="E4" s="213"/>
    </row>
    <row r="5" spans="2:5" s="31" customFormat="1" ht="18.75" thickTop="1">
      <c r="B5" s="44"/>
      <c r="C5" s="216" t="s">
        <v>55</v>
      </c>
      <c r="D5" s="217"/>
      <c r="E5" s="217"/>
    </row>
    <row r="6" spans="2:5" s="31" customFormat="1" ht="16.5" thickBot="1">
      <c r="B6" s="45"/>
      <c r="C6" s="214" t="s">
        <v>48</v>
      </c>
      <c r="D6" s="215"/>
      <c r="E6" s="32"/>
    </row>
    <row r="7" spans="2:10" s="31" customFormat="1" ht="16.5" thickBot="1">
      <c r="B7" s="46" t="s">
        <v>7</v>
      </c>
      <c r="C7" s="164" t="s">
        <v>8</v>
      </c>
      <c r="D7" s="33" t="s">
        <v>47</v>
      </c>
      <c r="E7" s="34"/>
      <c r="J7" s="126" t="s">
        <v>113</v>
      </c>
    </row>
    <row r="8" spans="1:10" s="168" customFormat="1" ht="17.25" thickBot="1" thickTop="1">
      <c r="A8" s="127" t="s">
        <v>77</v>
      </c>
      <c r="B8" s="165"/>
      <c r="C8" s="166">
        <f>SUM(C9:C14)</f>
        <v>12100142</v>
      </c>
      <c r="D8" s="39"/>
      <c r="E8" s="167"/>
      <c r="G8" s="169" t="s">
        <v>77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77</v>
      </c>
      <c r="B9" s="172" t="s">
        <v>96</v>
      </c>
      <c r="C9" s="173">
        <v>51138</v>
      </c>
      <c r="D9" s="87">
        <v>-0.138409178980001</v>
      </c>
      <c r="E9" s="21"/>
      <c r="G9" s="143" t="s">
        <v>77</v>
      </c>
      <c r="H9" s="174" t="s">
        <v>26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77</v>
      </c>
      <c r="B10" s="176" t="s">
        <v>100</v>
      </c>
      <c r="C10" s="177">
        <v>0</v>
      </c>
      <c r="D10" s="88" t="s">
        <v>94</v>
      </c>
      <c r="E10" s="21"/>
      <c r="G10" s="143" t="s">
        <v>77</v>
      </c>
      <c r="H10" s="174" t="s">
        <v>37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77</v>
      </c>
      <c r="B11" s="176" t="s">
        <v>103</v>
      </c>
      <c r="C11" s="177">
        <v>85891</v>
      </c>
      <c r="D11" s="88">
        <v>-0.151283090088043</v>
      </c>
      <c r="E11" s="21"/>
      <c r="G11" s="143" t="s">
        <v>77</v>
      </c>
      <c r="H11" s="174" t="s">
        <v>29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77</v>
      </c>
      <c r="B12" s="176" t="s">
        <v>105</v>
      </c>
      <c r="C12" s="177">
        <v>98300</v>
      </c>
      <c r="D12" s="88">
        <v>-0.32976511096717</v>
      </c>
      <c r="E12" s="21"/>
      <c r="G12" s="143" t="s">
        <v>77</v>
      </c>
      <c r="H12" s="174" t="s">
        <v>30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77</v>
      </c>
      <c r="B13" s="176" t="s">
        <v>12</v>
      </c>
      <c r="C13" s="177">
        <v>6811326</v>
      </c>
      <c r="D13" s="88">
        <v>-0.00383864274648329</v>
      </c>
      <c r="E13" s="21"/>
      <c r="G13" s="143" t="s">
        <v>77</v>
      </c>
      <c r="H13" s="174" t="s">
        <v>12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77</v>
      </c>
      <c r="B14" s="176" t="s">
        <v>22</v>
      </c>
      <c r="C14" s="178">
        <v>5053487</v>
      </c>
      <c r="D14" s="179">
        <v>0.17865201139868</v>
      </c>
      <c r="E14" s="21"/>
      <c r="G14" s="143" t="s">
        <v>77</v>
      </c>
      <c r="H14" s="174" t="s">
        <v>22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84</v>
      </c>
      <c r="B15" s="165"/>
      <c r="C15" s="166">
        <f>SUM(C16)</f>
        <v>9160282</v>
      </c>
      <c r="D15" s="39"/>
      <c r="E15" s="167"/>
      <c r="G15" s="169" t="s">
        <v>84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84</v>
      </c>
      <c r="B16" s="139" t="s">
        <v>112</v>
      </c>
      <c r="C16" s="41">
        <v>9160282</v>
      </c>
      <c r="D16" s="48">
        <v>0.0949989970787378</v>
      </c>
      <c r="E16" s="21"/>
      <c r="G16" s="143" t="s">
        <v>84</v>
      </c>
      <c r="H16" s="174" t="s">
        <v>35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79</v>
      </c>
      <c r="B17" s="165"/>
      <c r="C17" s="166">
        <f>SUM(C18:C20)</f>
        <v>28893973</v>
      </c>
      <c r="D17" s="39"/>
      <c r="E17" s="167"/>
      <c r="G17" s="169" t="s">
        <v>79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79</v>
      </c>
      <c r="B18" s="139" t="s">
        <v>104</v>
      </c>
      <c r="C18" s="41">
        <v>4510441</v>
      </c>
      <c r="D18" s="48">
        <v>0.0656149059988017</v>
      </c>
      <c r="E18" s="21"/>
      <c r="G18" s="143" t="s">
        <v>79</v>
      </c>
      <c r="H18" s="174" t="s">
        <v>18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79</v>
      </c>
      <c r="B19" s="139" t="s">
        <v>20</v>
      </c>
      <c r="C19" s="41">
        <v>3975395</v>
      </c>
      <c r="D19" s="48">
        <v>0.0729773417799074</v>
      </c>
      <c r="E19" s="21"/>
      <c r="G19" s="143" t="s">
        <v>79</v>
      </c>
      <c r="H19" s="174" t="s">
        <v>20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79</v>
      </c>
      <c r="B20" s="142" t="s">
        <v>63</v>
      </c>
      <c r="C20" s="41">
        <v>20408137</v>
      </c>
      <c r="D20" s="48">
        <v>0.0237134444254943</v>
      </c>
      <c r="E20" s="21"/>
      <c r="G20" s="143" t="s">
        <v>79</v>
      </c>
      <c r="H20" s="180" t="s">
        <v>13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76</v>
      </c>
      <c r="B21" s="165"/>
      <c r="C21" s="166">
        <f>SUM(C22:C29)</f>
        <v>87115351</v>
      </c>
      <c r="D21" s="39"/>
      <c r="E21" s="167"/>
      <c r="G21" s="169" t="s">
        <v>76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76</v>
      </c>
      <c r="B22" s="139" t="s">
        <v>101</v>
      </c>
      <c r="C22" s="41">
        <v>172947</v>
      </c>
      <c r="D22" s="50">
        <v>-0.00408851932257266</v>
      </c>
      <c r="E22" s="21"/>
      <c r="G22" s="143" t="s">
        <v>76</v>
      </c>
      <c r="H22" s="174" t="s">
        <v>56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76</v>
      </c>
      <c r="B23" s="139" t="s">
        <v>102</v>
      </c>
      <c r="C23" s="41">
        <v>3639811</v>
      </c>
      <c r="D23" s="48">
        <v>-0.014828947560736</v>
      </c>
      <c r="E23" s="21"/>
      <c r="G23" s="143" t="s">
        <v>76</v>
      </c>
      <c r="H23" s="174" t="s">
        <v>17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76</v>
      </c>
      <c r="B24" s="139" t="s">
        <v>10</v>
      </c>
      <c r="C24" s="41">
        <v>40934830</v>
      </c>
      <c r="D24" s="48">
        <v>0.0220921893280648</v>
      </c>
      <c r="E24" s="21"/>
      <c r="G24" s="181" t="s">
        <v>76</v>
      </c>
      <c r="H24" s="174" t="s">
        <v>10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76</v>
      </c>
      <c r="B25" s="139" t="s">
        <v>57</v>
      </c>
      <c r="C25" s="41">
        <v>3293</v>
      </c>
      <c r="D25" s="50">
        <v>0.202263599853961</v>
      </c>
      <c r="E25" s="21"/>
      <c r="G25" s="143" t="s">
        <v>76</v>
      </c>
      <c r="H25" s="174" t="s">
        <v>57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76</v>
      </c>
      <c r="B26" s="139" t="s">
        <v>106</v>
      </c>
      <c r="C26" s="41">
        <v>1502289</v>
      </c>
      <c r="D26" s="50">
        <v>0.048270477115536</v>
      </c>
      <c r="E26" s="21"/>
      <c r="G26" s="143" t="s">
        <v>76</v>
      </c>
      <c r="H26" s="174" t="s">
        <v>31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76</v>
      </c>
      <c r="B27" s="139" t="s">
        <v>19</v>
      </c>
      <c r="C27" s="41">
        <v>7996939</v>
      </c>
      <c r="D27" s="48">
        <v>0.0672836948984064</v>
      </c>
      <c r="E27" s="21"/>
      <c r="G27" s="143" t="s">
        <v>76</v>
      </c>
      <c r="H27" s="174" t="s">
        <v>19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76</v>
      </c>
      <c r="B28" s="139" t="s">
        <v>23</v>
      </c>
      <c r="C28" s="41">
        <v>23647190</v>
      </c>
      <c r="D28" s="48">
        <v>-0.00818435316959874</v>
      </c>
      <c r="E28" s="21"/>
      <c r="G28" s="143" t="s">
        <v>76</v>
      </c>
      <c r="H28" s="174" t="s">
        <v>23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76</v>
      </c>
      <c r="B29" s="139" t="s">
        <v>14</v>
      </c>
      <c r="C29" s="41">
        <v>9218052</v>
      </c>
      <c r="D29" s="48">
        <v>0.050464638241301</v>
      </c>
      <c r="E29" s="21"/>
      <c r="G29" s="143" t="s">
        <v>76</v>
      </c>
      <c r="H29" s="174" t="s">
        <v>14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85</v>
      </c>
      <c r="B30" s="165"/>
      <c r="C30" s="166">
        <f>SUM(C31)</f>
        <v>27274</v>
      </c>
      <c r="D30" s="39"/>
      <c r="E30" s="167"/>
      <c r="G30" s="169" t="s">
        <v>85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85</v>
      </c>
      <c r="B31" s="139" t="s">
        <v>33</v>
      </c>
      <c r="C31" s="41">
        <v>27274</v>
      </c>
      <c r="D31" s="48">
        <v>-0.315016199110933</v>
      </c>
      <c r="E31" s="21"/>
      <c r="G31" s="143" t="s">
        <v>85</v>
      </c>
      <c r="H31" s="174" t="s">
        <v>33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83</v>
      </c>
      <c r="B32" s="165"/>
      <c r="C32" s="166">
        <f>SUM(C33:C35)</f>
        <v>678750</v>
      </c>
      <c r="D32" s="39"/>
      <c r="E32" s="167"/>
      <c r="G32" s="169" t="s">
        <v>83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83</v>
      </c>
      <c r="B33" s="139" t="s">
        <v>38</v>
      </c>
      <c r="C33" s="41">
        <v>33</v>
      </c>
      <c r="D33" s="50">
        <v>2.66666666666667</v>
      </c>
      <c r="E33" s="21"/>
      <c r="G33" s="143" t="s">
        <v>83</v>
      </c>
      <c r="H33" s="174" t="s">
        <v>38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83</v>
      </c>
      <c r="B34" s="139" t="s">
        <v>110</v>
      </c>
      <c r="C34" s="41">
        <v>500</v>
      </c>
      <c r="D34" s="48" t="s">
        <v>94</v>
      </c>
      <c r="E34" s="21"/>
      <c r="G34" s="143" t="s">
        <v>83</v>
      </c>
      <c r="H34" s="174" t="s">
        <v>42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83</v>
      </c>
      <c r="B35" s="139" t="s">
        <v>111</v>
      </c>
      <c r="C35" s="51">
        <v>678217</v>
      </c>
      <c r="D35" s="50">
        <v>2.25282372746414</v>
      </c>
      <c r="E35" s="21"/>
      <c r="G35" s="143" t="s">
        <v>83</v>
      </c>
      <c r="H35" s="174" t="s">
        <v>44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89</v>
      </c>
      <c r="B36" s="165"/>
      <c r="C36" s="166">
        <f>SUM(C37)</f>
        <v>0</v>
      </c>
      <c r="D36" s="39"/>
      <c r="E36" s="167"/>
      <c r="G36" s="169" t="s">
        <v>89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89</v>
      </c>
      <c r="B37" s="139" t="s">
        <v>65</v>
      </c>
      <c r="C37" s="41">
        <v>0</v>
      </c>
      <c r="D37" s="48" t="s">
        <v>94</v>
      </c>
      <c r="E37" s="21"/>
      <c r="G37" s="143" t="s">
        <v>89</v>
      </c>
      <c r="H37" s="174" t="s">
        <v>65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75</v>
      </c>
      <c r="B38" s="165"/>
      <c r="C38" s="166">
        <f>SUM(C39:C42)</f>
        <v>85139166</v>
      </c>
      <c r="D38" s="39"/>
      <c r="E38" s="167"/>
      <c r="G38" s="169" t="s">
        <v>75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75</v>
      </c>
      <c r="B39" s="139" t="s">
        <v>9</v>
      </c>
      <c r="C39" s="41">
        <v>84984845</v>
      </c>
      <c r="D39" s="48">
        <v>0.212030042997231</v>
      </c>
      <c r="E39" s="21"/>
      <c r="G39" s="181" t="s">
        <v>75</v>
      </c>
      <c r="H39" s="174" t="s">
        <v>9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75</v>
      </c>
      <c r="B40" s="139" t="s">
        <v>28</v>
      </c>
      <c r="C40" s="41">
        <v>142973</v>
      </c>
      <c r="D40" s="48">
        <v>-0.5068995368119</v>
      </c>
      <c r="E40" s="21"/>
      <c r="G40" s="143" t="s">
        <v>75</v>
      </c>
      <c r="H40" s="174" t="s">
        <v>28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75</v>
      </c>
      <c r="B41" s="139" t="s">
        <v>108</v>
      </c>
      <c r="C41" s="41">
        <v>11348</v>
      </c>
      <c r="D41" s="48">
        <v>1.6986920332937</v>
      </c>
      <c r="E41" s="21"/>
      <c r="G41" s="143" t="s">
        <v>75</v>
      </c>
      <c r="H41" s="174" t="s">
        <v>32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75</v>
      </c>
      <c r="B42" s="139" t="s">
        <v>109</v>
      </c>
      <c r="C42" s="51" t="s">
        <v>94</v>
      </c>
      <c r="D42" s="50" t="s">
        <v>94</v>
      </c>
      <c r="E42" s="21"/>
      <c r="G42" s="143" t="s">
        <v>75</v>
      </c>
      <c r="H42" s="174" t="s">
        <v>41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92</v>
      </c>
      <c r="B43" s="165"/>
      <c r="C43" s="166">
        <f>SUM(C44)</f>
        <v>8148</v>
      </c>
      <c r="D43" s="39"/>
      <c r="E43" s="167"/>
      <c r="G43" s="169" t="s">
        <v>92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92</v>
      </c>
      <c r="B44" s="139" t="s">
        <v>99</v>
      </c>
      <c r="C44" s="41">
        <v>8148</v>
      </c>
      <c r="D44" s="48" t="s">
        <v>94</v>
      </c>
      <c r="E44" s="21"/>
      <c r="G44" s="143" t="s">
        <v>92</v>
      </c>
      <c r="H44" s="174" t="s">
        <v>66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86</v>
      </c>
      <c r="B45" s="165"/>
      <c r="C45" s="166">
        <f>SUM(C46)</f>
        <v>0</v>
      </c>
      <c r="D45" s="39"/>
      <c r="E45" s="167"/>
      <c r="G45" s="169" t="s">
        <v>86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86</v>
      </c>
      <c r="B46" s="139" t="s">
        <v>98</v>
      </c>
      <c r="C46" s="41">
        <v>0</v>
      </c>
      <c r="D46" s="48">
        <v>-1</v>
      </c>
      <c r="E46" s="21"/>
      <c r="G46" s="143" t="s">
        <v>86</v>
      </c>
      <c r="H46" s="174" t="s">
        <v>36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91</v>
      </c>
      <c r="B47" s="165"/>
      <c r="C47" s="166">
        <f>SUM(C48:C50)</f>
        <v>6507526</v>
      </c>
      <c r="D47" s="39"/>
      <c r="E47" s="167"/>
      <c r="G47" s="169" t="s">
        <v>91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91</v>
      </c>
      <c r="B48" s="139" t="s">
        <v>25</v>
      </c>
      <c r="C48" s="41">
        <v>539184</v>
      </c>
      <c r="D48" s="48">
        <v>-0.0050927771135025</v>
      </c>
      <c r="E48" s="21"/>
      <c r="G48" s="143" t="s">
        <v>91</v>
      </c>
      <c r="H48" s="174" t="s">
        <v>25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91</v>
      </c>
      <c r="B49" s="139" t="s">
        <v>21</v>
      </c>
      <c r="C49" s="41">
        <v>4938613</v>
      </c>
      <c r="D49" s="48">
        <v>-0.0714386439647995</v>
      </c>
      <c r="E49" s="21"/>
      <c r="G49" s="143" t="s">
        <v>91</v>
      </c>
      <c r="H49" s="174" t="s">
        <v>21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91</v>
      </c>
      <c r="B50" s="139" t="s">
        <v>34</v>
      </c>
      <c r="C50" s="41">
        <v>1029729</v>
      </c>
      <c r="D50" s="48">
        <v>-0.0922755236877064</v>
      </c>
      <c r="E50" s="21"/>
      <c r="G50" s="143" t="s">
        <v>91</v>
      </c>
      <c r="H50" s="174" t="s">
        <v>34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88</v>
      </c>
      <c r="B51" s="165"/>
      <c r="C51" s="166">
        <f>SUM(C52)</f>
        <v>8</v>
      </c>
      <c r="D51" s="39"/>
      <c r="E51" s="167"/>
      <c r="G51" s="169" t="s">
        <v>88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88</v>
      </c>
      <c r="B52" s="139" t="s">
        <v>61</v>
      </c>
      <c r="C52" s="41">
        <v>8</v>
      </c>
      <c r="D52" s="50">
        <v>-0.932203389830508</v>
      </c>
      <c r="E52" s="21"/>
      <c r="G52" s="143" t="s">
        <v>88</v>
      </c>
      <c r="H52" s="174" t="s">
        <v>61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90</v>
      </c>
      <c r="B53" s="165"/>
      <c r="C53" s="166">
        <f>SUM(C54:C56)</f>
        <v>341176545</v>
      </c>
      <c r="D53" s="39"/>
      <c r="E53" s="167"/>
      <c r="G53" s="169" t="s">
        <v>90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90</v>
      </c>
      <c r="B54" s="142" t="s">
        <v>62</v>
      </c>
      <c r="C54" s="41">
        <v>341176527</v>
      </c>
      <c r="D54" s="48">
        <v>0.11122978108671</v>
      </c>
      <c r="E54" s="21"/>
      <c r="G54" s="143" t="s">
        <v>90</v>
      </c>
      <c r="H54" s="180" t="s">
        <v>11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90</v>
      </c>
      <c r="B55" s="139" t="s">
        <v>67</v>
      </c>
      <c r="C55" s="51">
        <v>0</v>
      </c>
      <c r="D55" s="50" t="s">
        <v>94</v>
      </c>
      <c r="E55" s="21"/>
      <c r="G55" s="143" t="s">
        <v>90</v>
      </c>
      <c r="H55" s="174" t="s">
        <v>67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90</v>
      </c>
      <c r="B56" s="139" t="s">
        <v>58</v>
      </c>
      <c r="C56" s="41">
        <v>18</v>
      </c>
      <c r="D56" s="48">
        <v>-0.984140969162996</v>
      </c>
      <c r="E56" s="21"/>
      <c r="G56" s="143" t="s">
        <v>90</v>
      </c>
      <c r="H56" s="174" t="s">
        <v>58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39</v>
      </c>
      <c r="B57" s="165"/>
      <c r="C57" s="166">
        <f>SUM(C58)</f>
        <v>387392</v>
      </c>
      <c r="D57" s="39"/>
      <c r="E57" s="167"/>
      <c r="G57" s="169" t="s">
        <v>39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39</v>
      </c>
      <c r="B58" s="139" t="s">
        <v>107</v>
      </c>
      <c r="C58" s="51">
        <v>387392</v>
      </c>
      <c r="D58" s="50">
        <v>-0.191761387344984</v>
      </c>
      <c r="E58" s="21"/>
      <c r="G58" s="143" t="s">
        <v>39</v>
      </c>
      <c r="H58" s="174" t="s">
        <v>39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82</v>
      </c>
      <c r="B59" s="165"/>
      <c r="C59" s="166">
        <f>SUM(C60)</f>
        <v>119427</v>
      </c>
      <c r="D59" s="39"/>
      <c r="E59" s="167"/>
      <c r="G59" s="169" t="s">
        <v>82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82</v>
      </c>
      <c r="B60" s="139" t="s">
        <v>40</v>
      </c>
      <c r="C60" s="51">
        <v>119427</v>
      </c>
      <c r="D60" s="50">
        <v>-0.358870707981705</v>
      </c>
      <c r="E60" s="21"/>
      <c r="G60" s="143" t="s">
        <v>82</v>
      </c>
      <c r="H60" s="174" t="s">
        <v>40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80</v>
      </c>
      <c r="B61" s="165"/>
      <c r="C61" s="166">
        <f>SUM(C62:C64)</f>
        <v>48161431</v>
      </c>
      <c r="D61" s="39"/>
      <c r="E61" s="167"/>
      <c r="G61" s="169" t="s">
        <v>80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80</v>
      </c>
      <c r="B62" s="139" t="s">
        <v>16</v>
      </c>
      <c r="C62" s="41">
        <v>4152815</v>
      </c>
      <c r="D62" s="48">
        <v>0.0889490478679064</v>
      </c>
      <c r="E62" s="21"/>
      <c r="G62" s="143" t="s">
        <v>80</v>
      </c>
      <c r="H62" s="174" t="s">
        <v>16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80</v>
      </c>
      <c r="B63" s="139" t="s">
        <v>43</v>
      </c>
      <c r="C63" s="51">
        <v>325183</v>
      </c>
      <c r="D63" s="50">
        <v>2.36781763950454</v>
      </c>
      <c r="E63" s="21"/>
      <c r="G63" s="143" t="s">
        <v>80</v>
      </c>
      <c r="H63" s="174" t="s">
        <v>43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80</v>
      </c>
      <c r="B64" s="139" t="s">
        <v>45</v>
      </c>
      <c r="C64" s="51">
        <v>43683433</v>
      </c>
      <c r="D64" s="50">
        <v>0.0878470290513016</v>
      </c>
      <c r="E64" s="21"/>
      <c r="G64" s="143" t="s">
        <v>80</v>
      </c>
      <c r="H64" s="174" t="s">
        <v>45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87</v>
      </c>
      <c r="B65" s="165"/>
      <c r="C65" s="166">
        <f>SUM(C66)</f>
        <v>420256</v>
      </c>
      <c r="D65" s="39"/>
      <c r="E65" s="167"/>
      <c r="G65" s="169" t="s">
        <v>93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87</v>
      </c>
      <c r="B66" s="139" t="s">
        <v>97</v>
      </c>
      <c r="C66" s="41">
        <v>420256</v>
      </c>
      <c r="D66" s="50">
        <v>-0.132492914513842</v>
      </c>
      <c r="E66" s="21"/>
      <c r="G66" s="143" t="s">
        <v>93</v>
      </c>
      <c r="H66" s="174" t="s">
        <v>27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81</v>
      </c>
      <c r="B67" s="165"/>
      <c r="C67" s="166">
        <f>SUM(C68)</f>
        <v>19101</v>
      </c>
      <c r="D67" s="39"/>
      <c r="E67" s="167"/>
      <c r="G67" s="169" t="s">
        <v>81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81</v>
      </c>
      <c r="B68" s="139" t="s">
        <v>59</v>
      </c>
      <c r="C68" s="41">
        <v>19101</v>
      </c>
      <c r="D68" s="50">
        <v>-0.743410977673894</v>
      </c>
      <c r="E68" s="21"/>
      <c r="G68" s="143" t="s">
        <v>81</v>
      </c>
      <c r="H68" s="174" t="s">
        <v>59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78</v>
      </c>
      <c r="B69" s="165"/>
      <c r="C69" s="166">
        <f>SUM(C70:C71)</f>
        <v>18206021</v>
      </c>
      <c r="D69" s="39"/>
      <c r="E69" s="167"/>
      <c r="G69" s="169" t="s">
        <v>78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78</v>
      </c>
      <c r="B70" s="139" t="s">
        <v>15</v>
      </c>
      <c r="C70" s="41">
        <v>6036750</v>
      </c>
      <c r="D70" s="48">
        <v>0.0323970971971062</v>
      </c>
      <c r="E70" s="21"/>
      <c r="G70" s="143" t="s">
        <v>78</v>
      </c>
      <c r="H70" s="174" t="s">
        <v>15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78</v>
      </c>
      <c r="B71" s="139" t="s">
        <v>24</v>
      </c>
      <c r="C71" s="41">
        <v>12169271</v>
      </c>
      <c r="D71" s="48">
        <v>0.0339520226018289</v>
      </c>
      <c r="E71" s="21"/>
      <c r="G71" s="143" t="s">
        <v>78</v>
      </c>
      <c r="H71" s="174" t="s">
        <v>24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46</v>
      </c>
      <c r="C73" s="30">
        <v>638120793</v>
      </c>
      <c r="D73" s="184">
        <v>0.0988338708056171</v>
      </c>
      <c r="E73" s="10"/>
      <c r="G73" s="9"/>
      <c r="H73" s="43" t="s">
        <v>46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2007-05-21T07:52:08Z</dcterms:modified>
  <cp:category/>
  <cp:version/>
  <cp:contentType/>
  <cp:contentStatus/>
</cp:coreProperties>
</file>