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175" windowWidth="8490" windowHeight="6540" tabRatio="899" firstSheet="1" activeTab="1"/>
  </bookViews>
  <sheets>
    <sheet name="Mozart Reports" sheetId="1" state="veryHidden" r:id="rId1"/>
    <sheet name="TRÁFICO JUN 2006 (pax,ops,mer)" sheetId="2" r:id="rId2"/>
    <sheet name="ACUMULADO ENE-JUN 06" sheetId="3" r:id="rId3"/>
    <sheet name="pax-inc" sheetId="4" state="hidden" r:id="rId4"/>
    <sheet name="Avos-inc" sheetId="5" state="hidden" r:id="rId5"/>
    <sheet name="Merc-inc" sheetId="6" state="hidden" r:id="rId6"/>
  </sheets>
  <definedNames>
    <definedName name="_xlnm.Print_Area" localSheetId="4">'Avos-inc'!$A$1:$I$76</definedName>
    <definedName name="_xlnm.Print_Area" localSheetId="5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<sst xmlns="http://schemas.openxmlformats.org/spreadsheetml/2006/main" count="1045" uniqueCount="125">
  <si>
    <t>&lt;mi app="e" ver="14"&gt;&lt;rptloc guid="8e360c33b36242b1b7fbdd2ada3ff5d2" rank="0" ds="1"&gt;&lt;ri hasPG="0" name="02. Ops y % por meses" id="AFF883DC46BB10CE917DFF8BAB274205" path="" prompt="1"&gt;&lt;ci ps="ESTOP" srv="SC02126" prj="ESTOP" li="fjhurtado" am="s" /&gt;&lt;lu ut="18/05/2007 12:00:35"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msgID="0989E94D43227C5920E255834B80DAF0"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ece="J1" ptn="" qtn="" rows="50" cols="7" /&gt;&lt;esdo ews="" ece="" ptn="" /&gt;&lt;/excel&gt;&lt;pgs&gt;&lt;pg rows="47" cols="6" nrr="806" nrc="114"&gt;&lt;pg /&gt;&lt;bls&gt;&lt;bl sr="1" sc="1" rfetch="47" cfetch="6" posid="1" darows="0" dacols="0"&gt;&lt;excel&gt;&lt;epo ews="01. Pax y % por meses" ece="J1" ptn="" qtn="" rows="50" cols="7" /&gt;&lt;esdo ews="" ece="" ptn="" /&gt;&lt;/excel&gt;&lt;shapes /&gt;&lt;/bl&gt;&lt;/bls&gt;&lt;/pg&gt;&lt;/pgs&gt;&lt;/rptloc&gt;&lt;/mi&gt;</t>
  </si>
  <si>
    <t>&lt;mi app="e" ver="14"&gt;&lt;rptloc guid="b84d9807fc5549698c5ee0833cf658b3" rank="0" ds="1"&gt;&lt;ri hasPG="0" name="03. Merc comercial y % por meses" id="71A2932C4DC4D981151C44BAC76682BC" path="" prompt="1"&gt;&lt;ci ps="ESTOP" srv="SC02126" prj="ESTOP" li="fjhurtado" am="s" /&gt;&lt;lu ut="18/05/2007 12:00:56"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msgID="43A4CC1E45DCF8DC198905A27D10CBBC"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ece="S1" ptn="" qtn="" rows="49" cols="7" /&gt;&lt;esdo ews="" ece="" ptn="" /&gt;&lt;/excel&gt;&lt;pgs&gt;&lt;pg rows="46" cols="6" nrr="835" nrc="120"&gt;&lt;pg /&gt;&lt;bls&gt;&lt;bl sr="1" sc="1" rfetch="46" cfetch="6" posid="1" darows="0" dacols="0"&gt;&lt;excel&gt;&lt;epo ews="01. Pax y % por meses" ece="S1" ptn="" qtn="" rows="49" cols="7" /&gt;&lt;esdo ews="" ece="" ptn="" /&gt;&lt;/excel&gt;&lt;shapes /&gt;&lt;/bl&gt;&lt;/bls&gt;&lt;/pg&gt;&lt;/pgs&gt;&lt;/rptloc&gt;&lt;/mi&gt;</t>
  </si>
  <si>
    <t>&lt;mi app="e" ver="14"&gt;&lt;rptloc guid="39f5451d52804aacb068f154a31cbe9d" rank="0" ds="1"&gt;&lt;ri hasPG="0" name="04. Pax y % acum" id="F2C729734419E2674AB649AC237AF85F" path="" prompt="1"&gt;&lt;ci ps="ESTOP" srv="SC02126" prj="ESTOP" li="fjhurtado" am="s" /&gt;&lt;lu ut="18/05/2007 12:02:26"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msgID="8D62F55546E3FABD145276B585951DF6"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ece="A1" ptn="" qtn="" rows="49" cols="4" /&gt;&lt;esdo ews="" ece="" ptn="" /&gt;&lt;/excel&gt;&lt;pgs&gt;&lt;pg rows="47" cols="3" nrr="664" nrc="42"&gt;&lt;pg /&gt;&lt;bls&gt;&lt;bl sr="1" sc="1" rfetch="47" cfetch="3" posid="1" darows="0" dacols="0"&gt;&lt;excel&gt;&lt;epo ews="04. Pax y % acum" ece="A1" ptn="" qtn="" rows="49" cols="4" /&gt;&lt;esdo ews="" ece="" ptn="" /&gt;&lt;/excel&gt;&lt;shapes /&gt;&lt;/bl&gt;&lt;/bls&gt;&lt;/pg&gt;&lt;/pgs&gt;&lt;/rptloc&gt;&lt;/mi&gt;</t>
  </si>
  <si>
    <t>&lt;mi app="e" ver="14"&gt;&lt;rptloc guid="cb446d626b6042a9b45642e6f83005e0" rank="0" ds="1"&gt;&lt;ri hasPG="0" name="05. Ops y % acum" id="2C9500BB4A54B67B5D97F28FFF932257" path="" prompt="1"&gt;&lt;ci ps="ESTOP" srv="SC02126" prj="ESTOP" li="fjhurtado" am="s" /&gt;&lt;lu ut="18/05/2007 12:02:31"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msgID="A4FA97A34664AE4E14A07B966D8994EE"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ece="G1" ptn="" qtn="" rows="49" cols="4" /&gt;&lt;esdo ews="" ece="" ptn="" /&gt;&lt;/excel&gt;&lt;pgs&gt;&lt;pg rows="47" cols="3" nrr="664" nrc="42"&gt;&lt;pg /&gt;&lt;bls&gt;&lt;bl sr="1" sc="1" rfetch="47" cfetch="3" posid="1" darows="0" dacols="0"&gt;&lt;excel&gt;&lt;epo ews="04. Pax y % acum" ece="G1" ptn="" qtn="" rows="49" cols="4" /&gt;&lt;esdo ews="" ece="" ptn="" /&gt;&lt;/excel&gt;&lt;shapes /&gt;&lt;/bl&gt;&lt;/bls&gt;&lt;/pg&gt;&lt;/pgs&gt;&lt;/rptloc&gt;&lt;/mi&gt;</t>
  </si>
  <si>
    <t>&lt;mi app="e" ver="14"&gt;&lt;rptloc guid="c9577ac658724999b941ba07c3d112a1" rank="0" ds="1"&gt;&lt;ri hasPG="0" name="06. Merc comercial y % acum" id="9B6F210247A2B69A34AD85AB15B1E7C3" path="" prompt="1"&gt;&lt;ci ps="ESTOP" srv="SC02126" prj="ESTOP" li="fjhurtado" am="s" /&gt;&lt;lu ut="18/05/2007 12:05:27"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msgID="92E0FC194BCB542E15CC808425CECECD"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ece="M1" ptn="" qtn="" rows="48" cols="4" /&gt;&lt;esdo ews="" ece="" ptn="" /&gt;&lt;/excel&gt;&lt;pgs&gt;&lt;pg rows="46" cols="3" nrr="649" nrc="42"&gt;&lt;pg /&gt;&lt;bls&gt;&lt;bl sr="1" sc="1" rfetch="46" cfetch="3" posid="1" darows="0" dacols="0"&gt;&lt;excel&gt;&lt;epo ews="04. Pax y % acum" ece="M1" ptn="" qtn="" rows="48" cols="4" /&gt;&lt;esdo ews="" ece="" ptn="" /&gt;&lt;/excel&gt;&lt;shapes /&gt;&lt;/bl&gt;&lt;/bls&gt;&lt;/pg&gt;&lt;/pgs&gt;&lt;/rptloc&gt;&lt;/mi&gt;</t>
  </si>
  <si>
    <t>Junio      de 2006</t>
  </si>
  <si>
    <t>&lt;mi app="e" ver="14"&gt;&lt;rptloc guid="d759d35659994fd6baf1db11264e8676" rank="0" ds="1"&gt;&lt;ri hasPG="0" name="01. Pax y % por meses" id="DD639CFF46876B86005DA4BF91933ACE" path="" prompt="1"&gt;&lt;ci ps="ESTOP" srv="SC02126" prj="ESTOP" li="fjhurtado" am="s" /&gt;&lt;lu ut="18/05/2007 12:00:24"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msgID="FC8CF9B5461AFDCBD2081FA14C564680"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ece="A1" ptn="" qtn="" rows="50" cols="7" /&gt;&lt;esdo ews="" ece="" ptn="" /&gt;&lt;/excel&gt;&lt;pgs&gt;&lt;pg rows="47" cols="6" nrr="759" nrc="108"&gt;&lt;pg /&gt;&lt;bls&gt;&lt;bl sr="1" sc="1" rfetch="47" cfetch="6" posid="1" darows="0" dacols="0"&gt;&lt;excel&gt;&lt;epo ews="01. Pax y % por meses" ece="A1" ptn="" qtn="" rows="50" cols="7" /&gt;&lt;esdo ews="" ece="" ptn="" /&gt;&lt;/excel&gt;&lt;shapes /&gt;&lt;/bl&gt;&lt;/bls&gt;&lt;/pg&gt;&lt;/pgs&gt;&lt;/rptloc&gt;&lt;/mi&gt;</t>
  </si>
  <si>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</si>
  <si>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</si>
  <si>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</si>
  <si>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</si>
  <si>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</si>
  <si>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</si>
  <si>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</si>
  <si>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</si>
  <si>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</si>
  <si>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</si>
  <si>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</si>
  <si>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</si>
  <si>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</si>
  <si>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</si>
  <si>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</si>
  <si>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</si>
  <si>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</si>
  <si>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</si>
  <si>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</si>
  <si>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</si>
  <si>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</si>
  <si>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</si>
  <si>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</si>
  <si>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</si>
  <si>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</si>
  <si>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</si>
  <si>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</si>
  <si>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</si>
  <si>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</si>
  <si>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</si>
  <si>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</si>
  <si>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</si>
  <si>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</si>
  <si>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</si>
  <si>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</si>
  <si>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</si>
  <si>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</si>
  <si>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</si>
  <si>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</si>
  <si>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</si>
  <si>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</si>
  <si>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</si>
  <si>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</si>
  <si>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</si>
  <si>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</si>
  <si>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</si>
  <si>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</si>
  <si>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</si>
  <si>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</si>
  <si>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</si>
  <si>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</si>
  <si>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</si>
  <si>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</si>
  <si>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</si>
  <si>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</si>
  <si>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</si>
  <si>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</si>
  <si>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</si>
  <si>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</si>
  <si>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</si>
  <si>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</si>
  <si>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</si>
  <si>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</si>
  <si>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</si>
  <si>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</si>
  <si>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</si>
  <si>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</si>
  <si>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</si>
  <si>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</si>
  <si>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</si>
  <si>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</si>
  <si>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</si>
  <si>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</si>
  <si>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</si>
  <si>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</si>
  <si>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</si>
  <si>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</si>
  <si>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</si>
  <si>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</si>
  <si>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</si>
  <si>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</si>
  <si>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</si>
  <si>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</si>
  <si>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</si>
  <si>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</si>
  <si>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</si>
  <si>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</si>
  <si>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</si>
  <si>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</si>
  <si>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</si>
  <si>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</si>
  <si>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</si>
  <si>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</si>
  <si>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</si>
  <si>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</si>
  <si>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</si>
  <si>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</si>
  <si>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</si>
  <si>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</si>
  <si>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</si>
  <si>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</si>
  <si>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</si>
  <si>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</si>
  <si>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</si>
  <si>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</si>
  <si>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</si>
  <si>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</si>
  <si>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</si>
  <si>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</si>
  <si>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DATOS PROVISIONALES</t>
  </si>
  <si>
    <t>--- sin tráfico el año anterior</t>
  </si>
  <si>
    <t>920b1287dd664971ae78cf0ba8fd2a90</t>
  </si>
  <si>
    <t>JEREZ DE LA FRONTERA</t>
  </si>
  <si>
    <t>FGL GRANADA-JAEN</t>
  </si>
  <si>
    <t xml:space="preserve"> ACUMULADO A</t>
  </si>
  <si>
    <t>---</t>
  </si>
  <si>
    <t>% Inc 2006 s/2005</t>
  </si>
  <si>
    <t>DATOS DEFINITIVOS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</si>
</sst>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%"/>
    <numFmt numFmtId="175" formatCode="#,##0.0"/>
    <numFmt numFmtId="176" formatCode="0.000%"/>
    <numFmt numFmtId="177" formatCode="#,##0_ ;\-#,##0\ "/>
    <numFmt numFmtId="178" formatCode="0.0000%"/>
    <numFmt numFmtId="179" formatCode="mm/dd/yyyy"/>
    <numFmt numFmtId="180" formatCode="0.0"/>
    <numFmt numFmtId="181" formatCode="0.000"/>
    <numFmt numFmtId="182" formatCode="#,##0;\(#,##0\)"/>
    <numFmt numFmtId="183" formatCode="#,##0;[Red]#,##0"/>
  </numFmts>
  <fonts count="3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b/>
      <sz val="9"/>
      <color indexed="9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9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74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74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74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74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74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74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74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74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74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74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74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74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74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74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74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4" borderId="5" xfId="0" applyFont="1" applyFill="1" applyBorder="1" applyAlignment="1" quotePrefix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174" fontId="4" fillId="4" borderId="7" xfId="0" applyNumberFormat="1" applyFont="1" applyFill="1" applyBorder="1" applyAlignment="1">
      <alignment horizontal="center" vertical="center"/>
    </xf>
    <xf numFmtId="174" fontId="2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74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74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74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4" borderId="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74" fontId="1" fillId="4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5" borderId="10" xfId="0" applyNumberFormat="1" applyFont="1" applyFill="1" applyBorder="1" applyAlignment="1">
      <alignment vertical="center"/>
    </xf>
    <xf numFmtId="174" fontId="10" fillId="5" borderId="11" xfId="123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vertical="center"/>
    </xf>
    <xf numFmtId="174" fontId="10" fillId="0" borderId="13" xfId="123" applyNumberFormat="1" applyFont="1" applyFill="1" applyBorder="1" applyAlignment="1">
      <alignment horizontal="center" vertical="center"/>
    </xf>
    <xf numFmtId="174" fontId="11" fillId="5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5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4" borderId="1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17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74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74" fontId="11" fillId="0" borderId="18" xfId="0" applyNumberFormat="1" applyFont="1" applyFill="1" applyBorder="1" applyAlignment="1" applyProtection="1" quotePrefix="1">
      <alignment horizontal="center" vertical="center"/>
      <protection/>
    </xf>
    <xf numFmtId="3" fontId="10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4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74" fontId="3" fillId="0" borderId="0" xfId="0" applyNumberFormat="1" applyFont="1" applyAlignment="1">
      <alignment horizontal="right"/>
    </xf>
    <xf numFmtId="174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74" fontId="0" fillId="0" borderId="0" xfId="123" applyNumberFormat="1" applyFill="1" applyAlignment="1">
      <alignment vertical="center"/>
    </xf>
    <xf numFmtId="0" fontId="21" fillId="4" borderId="20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3" borderId="22" xfId="0" applyFont="1" applyFill="1" applyBorder="1" applyAlignment="1" quotePrefix="1">
      <alignment horizontal="left" vertical="center"/>
    </xf>
    <xf numFmtId="0" fontId="21" fillId="3" borderId="23" xfId="0" applyFont="1" applyFill="1" applyBorder="1" applyAlignment="1">
      <alignment vertical="center"/>
    </xf>
    <xf numFmtId="0" fontId="21" fillId="3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3" borderId="26" xfId="0" applyFont="1" applyFill="1" applyBorder="1" applyAlignment="1">
      <alignment horizontal="left" vertical="center"/>
    </xf>
    <xf numFmtId="0" fontId="21" fillId="3" borderId="26" xfId="0" applyFont="1" applyFill="1" applyBorder="1" applyAlignment="1">
      <alignment vertical="center"/>
    </xf>
    <xf numFmtId="0" fontId="21" fillId="4" borderId="19" xfId="0" applyFont="1" applyFill="1" applyBorder="1" applyAlignment="1">
      <alignment vertical="center"/>
    </xf>
    <xf numFmtId="0" fontId="21" fillId="3" borderId="27" xfId="0" applyFont="1" applyFill="1" applyBorder="1" applyAlignment="1">
      <alignment vertical="center"/>
    </xf>
    <xf numFmtId="0" fontId="21" fillId="3" borderId="28" xfId="0" applyFont="1" applyFill="1" applyBorder="1" applyAlignment="1">
      <alignment vertical="center"/>
    </xf>
    <xf numFmtId="0" fontId="21" fillId="3" borderId="29" xfId="0" applyFont="1" applyFill="1" applyBorder="1" applyAlignment="1">
      <alignment vertical="center"/>
    </xf>
    <xf numFmtId="3" fontId="7" fillId="4" borderId="30" xfId="0" applyNumberFormat="1" applyFont="1" applyFill="1" applyBorder="1" applyAlignment="1">
      <alignment vertical="center"/>
    </xf>
    <xf numFmtId="3" fontId="22" fillId="3" borderId="31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0" fontId="21" fillId="3" borderId="21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vertical="center"/>
    </xf>
    <xf numFmtId="174" fontId="10" fillId="0" borderId="11" xfId="123" applyNumberFormat="1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 applyProtection="1">
      <alignment horizontal="center" vertical="center"/>
      <protection/>
    </xf>
    <xf numFmtId="174" fontId="11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4" borderId="0" xfId="0" applyFont="1" applyFill="1" applyBorder="1" applyAlignment="1" quotePrefix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8" fontId="0" fillId="4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8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5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10" fontId="0" fillId="4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74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76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76" fontId="0" fillId="0" borderId="0" xfId="0" applyNumberFormat="1" applyAlignment="1">
      <alignment/>
    </xf>
    <xf numFmtId="0" fontId="5" fillId="0" borderId="0" xfId="0" applyFont="1" applyAlignment="1">
      <alignment vertical="top"/>
    </xf>
    <xf numFmtId="176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21" fillId="5" borderId="35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176" fontId="9" fillId="5" borderId="0" xfId="123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21" fillId="0" borderId="35" xfId="0" applyFont="1" applyFill="1" applyBorder="1" applyAlignment="1">
      <alignment horizontal="left" vertical="center"/>
    </xf>
    <xf numFmtId="176" fontId="9" fillId="0" borderId="0" xfId="123" applyNumberFormat="1" applyFont="1" applyFill="1" applyBorder="1" applyAlignment="1">
      <alignment vertical="center"/>
    </xf>
    <xf numFmtId="0" fontId="21" fillId="0" borderId="36" xfId="0" applyFont="1" applyFill="1" applyBorder="1" applyAlignment="1">
      <alignment horizontal="left" vertical="center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76" fontId="9" fillId="0" borderId="0" xfId="123" applyNumberFormat="1" applyFont="1" applyFill="1" applyAlignment="1">
      <alignment/>
    </xf>
    <xf numFmtId="0" fontId="21" fillId="0" borderId="38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76" fontId="9" fillId="0" borderId="0" xfId="123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9" xfId="0" applyNumberFormat="1" applyFont="1" applyFill="1" applyBorder="1" applyAlignment="1">
      <alignment vertical="center"/>
    </xf>
    <xf numFmtId="174" fontId="10" fillId="0" borderId="40" xfId="12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74" fontId="10" fillId="0" borderId="0" xfId="123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4" borderId="16" xfId="0" applyFont="1" applyFill="1" applyBorder="1" applyAlignment="1">
      <alignment horizontal="left" vertical="center"/>
    </xf>
    <xf numFmtId="174" fontId="4" fillId="4" borderId="4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76" fontId="22" fillId="0" borderId="0" xfId="123" applyNumberFormat="1" applyFont="1" applyAlignment="1">
      <alignment/>
    </xf>
    <xf numFmtId="0" fontId="13" fillId="0" borderId="0" xfId="0" applyFont="1" applyAlignment="1">
      <alignment/>
    </xf>
    <xf numFmtId="3" fontId="1" fillId="4" borderId="42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left" vertical="center"/>
    </xf>
    <xf numFmtId="3" fontId="10" fillId="5" borderId="44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0" fillId="5" borderId="0" xfId="0" applyFill="1" applyAlignment="1">
      <alignment/>
    </xf>
    <xf numFmtId="0" fontId="18" fillId="5" borderId="0" xfId="0" applyFont="1" applyFill="1" applyBorder="1" applyAlignment="1">
      <alignment/>
    </xf>
    <xf numFmtId="0" fontId="21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left" vertical="center"/>
    </xf>
    <xf numFmtId="3" fontId="10" fillId="0" borderId="4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horizontal="left" vertical="center"/>
    </xf>
    <xf numFmtId="3" fontId="10" fillId="0" borderId="46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174" fontId="11" fillId="0" borderId="4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74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74" fontId="4" fillId="4" borderId="49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50" xfId="0" applyFont="1" applyFill="1" applyBorder="1" applyAlignment="1">
      <alignment horizontal="left" vertical="center"/>
    </xf>
    <xf numFmtId="174" fontId="22" fillId="0" borderId="51" xfId="123" applyNumberFormat="1" applyFont="1" applyFill="1" applyBorder="1" applyAlignment="1">
      <alignment horizontal="right" vertical="center"/>
    </xf>
    <xf numFmtId="0" fontId="1" fillId="4" borderId="52" xfId="0" applyFont="1" applyFill="1" applyBorder="1" applyAlignment="1" quotePrefix="1">
      <alignment horizontal="center" vertical="center"/>
    </xf>
    <xf numFmtId="3" fontId="1" fillId="4" borderId="53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vertical="center"/>
    </xf>
    <xf numFmtId="174" fontId="4" fillId="4" borderId="38" xfId="123" applyNumberFormat="1" applyFont="1" applyFill="1" applyBorder="1" applyAlignment="1" applyProtection="1">
      <alignment horizontal="right" vertical="center"/>
      <protection/>
    </xf>
    <xf numFmtId="3" fontId="7" fillId="4" borderId="54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1" xfId="0" applyFont="1" applyFill="1" applyBorder="1" applyAlignment="1" quotePrefix="1">
      <alignment horizontal="left" vertical="center"/>
    </xf>
    <xf numFmtId="3" fontId="9" fillId="0" borderId="51" xfId="0" applyNumberFormat="1" applyFont="1" applyFill="1" applyBorder="1" applyAlignment="1">
      <alignment vertical="center"/>
    </xf>
    <xf numFmtId="174" fontId="9" fillId="0" borderId="51" xfId="123" applyNumberFormat="1" applyFont="1" applyFill="1" applyBorder="1" applyAlignment="1">
      <alignment horizontal="right" vertical="center"/>
    </xf>
    <xf numFmtId="174" fontId="26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right"/>
    </xf>
    <xf numFmtId="174" fontId="4" fillId="4" borderId="55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 quotePrefix="1">
      <alignment horizontal="left" vertical="center"/>
    </xf>
    <xf numFmtId="3" fontId="22" fillId="0" borderId="51" xfId="0" applyNumberFormat="1" applyFont="1" applyFill="1" applyBorder="1" applyAlignment="1">
      <alignment vertical="center"/>
    </xf>
    <xf numFmtId="3" fontId="1" fillId="4" borderId="56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/>
    </xf>
    <xf numFmtId="174" fontId="23" fillId="0" borderId="0" xfId="0" applyNumberFormat="1" applyFont="1" applyAlignment="1">
      <alignment horizontal="center"/>
    </xf>
    <xf numFmtId="3" fontId="22" fillId="0" borderId="51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7" fillId="0" borderId="51" xfId="0" applyNumberFormat="1" applyFont="1" applyFill="1" applyBorder="1" applyAlignment="1" quotePrefix="1">
      <alignment horizontal="left" vertical="center"/>
    </xf>
    <xf numFmtId="174" fontId="25" fillId="0" borderId="0" xfId="0" applyNumberFormat="1" applyFont="1" applyAlignment="1">
      <alignment horizontal="center"/>
    </xf>
    <xf numFmtId="174" fontId="26" fillId="0" borderId="0" xfId="0" applyNumberFormat="1" applyFont="1" applyAlignment="1">
      <alignment horizontal="center"/>
    </xf>
    <xf numFmtId="3" fontId="1" fillId="4" borderId="57" xfId="0" applyNumberFormat="1" applyFont="1" applyFill="1" applyBorder="1" applyAlignment="1">
      <alignment horizontal="center" vertical="center"/>
    </xf>
    <xf numFmtId="3" fontId="1" fillId="4" borderId="5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4" borderId="59" xfId="0" applyNumberFormat="1" applyFont="1" applyFill="1" applyBorder="1" applyAlignment="1" quotePrefix="1">
      <alignment horizontal="center" vertical="center"/>
    </xf>
    <xf numFmtId="3" fontId="1" fillId="4" borderId="60" xfId="0" applyNumberFormat="1" applyFont="1" applyFill="1" applyBorder="1" applyAlignment="1" quotePrefix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</cellXfs>
  <cellStyles count="110">
    <cellStyle name="Normal" xfId="0"/>
    <cellStyle name="01. Pax y % por meses0c1" xfId="15"/>
    <cellStyle name="01. Pax y % por meses0c11" xfId="16"/>
    <cellStyle name="01. Pax y % por meses0c13" xfId="17"/>
    <cellStyle name="01. Pax y % por meses0c15" xfId="18"/>
    <cellStyle name="01. Pax y % por meses0c17" xfId="19"/>
    <cellStyle name="01. Pax y % por meses0c19" xfId="20"/>
    <cellStyle name="01. Pax y % por meses0c2" xfId="21"/>
    <cellStyle name="01. Pax y % por meses0c22" xfId="22"/>
    <cellStyle name="01. Pax y % por meses0c23" xfId="23"/>
    <cellStyle name="01. Pax y % por meses0c24" xfId="24"/>
    <cellStyle name="01. Pax y % por meses0c25" xfId="25"/>
    <cellStyle name="01. Pax y % por meses0c26" xfId="26"/>
    <cellStyle name="01. Pax y % por meses0c27" xfId="27"/>
    <cellStyle name="01. Pax y % por meses0c28" xfId="28"/>
    <cellStyle name="01. Pax y % por meses0c29" xfId="29"/>
    <cellStyle name="01. Pax y % por meses0c3" xfId="30"/>
    <cellStyle name="01. Pax y % por meses0c30" xfId="31"/>
    <cellStyle name="01. Pax y % por meses0c6" xfId="32"/>
    <cellStyle name="01. Pax y % por meses0c7" xfId="33"/>
    <cellStyle name="02. Ops y % por meses0c1" xfId="34"/>
    <cellStyle name="02. Ops y % por meses0c11" xfId="35"/>
    <cellStyle name="02. Ops y % por meses0c13" xfId="36"/>
    <cellStyle name="02. Ops y % por meses0c15" xfId="37"/>
    <cellStyle name="02. Ops y % por meses0c17" xfId="38"/>
    <cellStyle name="02. Ops y % por meses0c19" xfId="39"/>
    <cellStyle name="02. Ops y % por meses0c2" xfId="40"/>
    <cellStyle name="02. Ops y % por meses0c22" xfId="41"/>
    <cellStyle name="02. Ops y % por meses0c23" xfId="42"/>
    <cellStyle name="02. Ops y % por meses0c24" xfId="43"/>
    <cellStyle name="02. Ops y % por meses0c25" xfId="44"/>
    <cellStyle name="02. Ops y % por meses0c26" xfId="45"/>
    <cellStyle name="02. Ops y % por meses0c27" xfId="46"/>
    <cellStyle name="02. Ops y % por meses0c28" xfId="47"/>
    <cellStyle name="02. Ops y % por meses0c29" xfId="48"/>
    <cellStyle name="02. Ops y % por meses0c3" xfId="49"/>
    <cellStyle name="02. Ops y % por meses0c30" xfId="50"/>
    <cellStyle name="02. Ops y % por meses0c6" xfId="51"/>
    <cellStyle name="02. Ops y % por meses0c7" xfId="52"/>
    <cellStyle name="03. Merc comercial y % por meses0c1" xfId="53"/>
    <cellStyle name="03. Merc comercial y % por meses0c11" xfId="54"/>
    <cellStyle name="03. Merc comercial y % por meses0c13" xfId="55"/>
    <cellStyle name="03. Merc comercial y % por meses0c15" xfId="56"/>
    <cellStyle name="03. Merc comercial y % por meses0c17" xfId="57"/>
    <cellStyle name="03. Merc comercial y % por meses0c19" xfId="58"/>
    <cellStyle name="03. Merc comercial y % por meses0c2" xfId="59"/>
    <cellStyle name="03. Merc comercial y % por meses0c22" xfId="60"/>
    <cellStyle name="03. Merc comercial y % por meses0c23" xfId="61"/>
    <cellStyle name="03. Merc comercial y % por meses0c24" xfId="62"/>
    <cellStyle name="03. Merc comercial y % por meses0c25" xfId="63"/>
    <cellStyle name="03. Merc comercial y % por meses0c26" xfId="64"/>
    <cellStyle name="03. Merc comercial y % por meses0c27" xfId="65"/>
    <cellStyle name="03. Merc comercial y % por meses0c28" xfId="66"/>
    <cellStyle name="03. Merc comercial y % por meses0c29" xfId="67"/>
    <cellStyle name="03. Merc comercial y % por meses0c3" xfId="68"/>
    <cellStyle name="03. Merc comercial y % por meses0c30" xfId="69"/>
    <cellStyle name="03. Merc comercial y % por meses0c6" xfId="70"/>
    <cellStyle name="03. Merc comercial y % por meses0c7" xfId="71"/>
    <cellStyle name="04. Pax y % acum0c1" xfId="72"/>
    <cellStyle name="04. Pax y % acum0c11" xfId="73"/>
    <cellStyle name="04. Pax y % acum0c13" xfId="74"/>
    <cellStyle name="04. Pax y % acum0c15" xfId="75"/>
    <cellStyle name="04. Pax y % acum0c17" xfId="76"/>
    <cellStyle name="04. Pax y % acum0c19" xfId="77"/>
    <cellStyle name="04. Pax y % acum0c2" xfId="78"/>
    <cellStyle name="04. Pax y % acum0c22" xfId="79"/>
    <cellStyle name="04. Pax y % acum0c23" xfId="80"/>
    <cellStyle name="04. Pax y % acum0c24" xfId="81"/>
    <cellStyle name="04. Pax y % acum0c25" xfId="82"/>
    <cellStyle name="04. Pax y % acum0c26" xfId="83"/>
    <cellStyle name="04. Pax y % acum0c3" xfId="84"/>
    <cellStyle name="04. Pax y % acum0c6" xfId="85"/>
    <cellStyle name="04. Pax y % acum0c7" xfId="86"/>
    <cellStyle name="05. Ops y % acum0c1" xfId="87"/>
    <cellStyle name="05. Ops y % acum0c11" xfId="88"/>
    <cellStyle name="05. Ops y % acum0c13" xfId="89"/>
    <cellStyle name="05. Ops y % acum0c15" xfId="90"/>
    <cellStyle name="05. Ops y % acum0c17" xfId="91"/>
    <cellStyle name="05. Ops y % acum0c19" xfId="92"/>
    <cellStyle name="05. Ops y % acum0c2" xfId="93"/>
    <cellStyle name="05. Ops y % acum0c22" xfId="94"/>
    <cellStyle name="05. Ops y % acum0c23" xfId="95"/>
    <cellStyle name="05. Ops y % acum0c24" xfId="96"/>
    <cellStyle name="05. Ops y % acum0c25" xfId="97"/>
    <cellStyle name="05. Ops y % acum0c26" xfId="98"/>
    <cellStyle name="05. Ops y % acum0c3" xfId="99"/>
    <cellStyle name="05. Ops y % acum0c6" xfId="100"/>
    <cellStyle name="05. Ops y % acum0c7" xfId="101"/>
    <cellStyle name="06. Merc comercial y % acum0c1" xfId="102"/>
    <cellStyle name="06. Merc comercial y % acum0c11" xfId="103"/>
    <cellStyle name="06. Merc comercial y % acum0c13" xfId="104"/>
    <cellStyle name="06. Merc comercial y % acum0c15" xfId="105"/>
    <cellStyle name="06. Merc comercial y % acum0c17" xfId="106"/>
    <cellStyle name="06. Merc comercial y % acum0c19" xfId="107"/>
    <cellStyle name="06. Merc comercial y % acum0c2" xfId="108"/>
    <cellStyle name="06. Merc comercial y % acum0c22" xfId="109"/>
    <cellStyle name="06. Merc comercial y % acum0c23" xfId="110"/>
    <cellStyle name="06. Merc comercial y % acum0c24" xfId="111"/>
    <cellStyle name="06. Merc comercial y % acum0c25" xfId="112"/>
    <cellStyle name="06. Merc comercial y % acum0c26" xfId="113"/>
    <cellStyle name="06. Merc comercial y % acum0c3" xfId="114"/>
    <cellStyle name="06. Merc comercial y % acum0c6" xfId="115"/>
    <cellStyle name="06. Merc comercial y % acum0c7" xfId="116"/>
    <cellStyle name="Hyperlink" xfId="117"/>
    <cellStyle name="Followed Hyperlink" xfId="118"/>
    <cellStyle name="Comma" xfId="119"/>
    <cellStyle name="Comma [0]" xfId="120"/>
    <cellStyle name="Currency" xfId="121"/>
    <cellStyle name="Currency [0]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6</v>
      </c>
      <c r="B1" t="s">
        <v>118</v>
      </c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5" ht="12.75">
      <c r="A5" t="s">
        <v>6</v>
      </c>
    </row>
    <row r="6" ht="12.75">
      <c r="A6" t="s">
        <v>0</v>
      </c>
    </row>
    <row r="7" ht="12.75">
      <c r="A7" t="s">
        <v>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3.57421875" style="19" customWidth="1"/>
    <col min="9" max="9" width="12.8515625" style="55" customWidth="1"/>
    <col min="10" max="10" width="33.7109375" style="55" customWidth="1"/>
    <col min="11" max="11" width="15.7109375" style="19" customWidth="1"/>
    <col min="12" max="12" width="13.57421875" style="7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9" t="s">
        <v>115</v>
      </c>
      <c r="E2" s="209"/>
      <c r="F2" s="209"/>
      <c r="G2" s="209"/>
      <c r="H2" s="209"/>
      <c r="I2" s="209"/>
      <c r="J2" s="209"/>
      <c r="K2" s="18"/>
      <c r="L2" s="206" t="s">
        <v>5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3" t="s">
        <v>114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08" t="s">
        <v>124</v>
      </c>
      <c r="G4" s="208"/>
      <c r="H4" s="208"/>
      <c r="I4" s="208"/>
      <c r="J4" s="197"/>
      <c r="K4" s="197"/>
      <c r="L4" s="193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10" t="s">
        <v>72</v>
      </c>
      <c r="D6" s="211"/>
      <c r="E6" s="12"/>
      <c r="F6" s="22"/>
      <c r="G6" s="210" t="s">
        <v>73</v>
      </c>
      <c r="H6" s="211"/>
      <c r="J6" s="22"/>
      <c r="K6" s="210" t="s">
        <v>55</v>
      </c>
      <c r="L6" s="211"/>
    </row>
    <row r="7" spans="2:12" s="9" customFormat="1" ht="33" customHeight="1" thickBot="1">
      <c r="B7" s="188" t="s">
        <v>7</v>
      </c>
      <c r="C7" s="189" t="s">
        <v>8</v>
      </c>
      <c r="D7" s="199" t="s">
        <v>123</v>
      </c>
      <c r="E7" s="13"/>
      <c r="F7" s="188" t="s">
        <v>7</v>
      </c>
      <c r="G7" s="189" t="s">
        <v>8</v>
      </c>
      <c r="H7" s="199" t="s">
        <v>123</v>
      </c>
      <c r="J7" s="188" t="s">
        <v>7</v>
      </c>
      <c r="K7" s="202" t="s">
        <v>8</v>
      </c>
      <c r="L7" s="199" t="s">
        <v>123</v>
      </c>
    </row>
    <row r="8" spans="2:12" s="9" customFormat="1" ht="19.5" customHeight="1">
      <c r="B8" s="194" t="s">
        <v>62</v>
      </c>
      <c r="C8" s="195">
        <v>3969165</v>
      </c>
      <c r="D8" s="196">
        <v>0.09901311672590218</v>
      </c>
      <c r="E8" s="21"/>
      <c r="F8" s="194" t="s">
        <v>62</v>
      </c>
      <c r="G8" s="62">
        <v>36643</v>
      </c>
      <c r="H8" s="187">
        <v>0.03447010332561685</v>
      </c>
      <c r="J8" s="207" t="s">
        <v>62</v>
      </c>
      <c r="K8" s="201">
        <v>26529856</v>
      </c>
      <c r="L8" s="187">
        <v>-0.014462772308608783</v>
      </c>
    </row>
    <row r="9" spans="2:12" s="9" customFormat="1" ht="19.5" customHeight="1">
      <c r="B9" s="194" t="s">
        <v>9</v>
      </c>
      <c r="C9" s="195">
        <v>2761065</v>
      </c>
      <c r="D9" s="196">
        <v>0.12427896772365132</v>
      </c>
      <c r="E9" s="21"/>
      <c r="F9" s="194" t="s">
        <v>9</v>
      </c>
      <c r="G9" s="62">
        <v>28512</v>
      </c>
      <c r="H9" s="187">
        <v>0.06016211794452294</v>
      </c>
      <c r="J9" s="207" t="s">
        <v>9</v>
      </c>
      <c r="K9" s="201">
        <v>7970995</v>
      </c>
      <c r="L9" s="187">
        <v>0.03175132227603113</v>
      </c>
    </row>
    <row r="10" spans="2:12" s="9" customFormat="1" ht="19.5" customHeight="1">
      <c r="B10" s="194" t="s">
        <v>63</v>
      </c>
      <c r="C10" s="195">
        <v>2698014</v>
      </c>
      <c r="D10" s="196">
        <v>0.10815913871262806</v>
      </c>
      <c r="E10" s="21"/>
      <c r="F10" s="194" t="s">
        <v>63</v>
      </c>
      <c r="G10" s="62">
        <v>20407</v>
      </c>
      <c r="H10" s="187">
        <v>0.09122506817817229</v>
      </c>
      <c r="J10" s="207" t="s">
        <v>10</v>
      </c>
      <c r="K10" s="201">
        <v>2886404</v>
      </c>
      <c r="L10" s="187">
        <v>-0.030707756308500738</v>
      </c>
    </row>
    <row r="11" spans="2:12" s="9" customFormat="1" ht="19.5" customHeight="1">
      <c r="B11" s="194" t="s">
        <v>12</v>
      </c>
      <c r="C11" s="195">
        <v>1293697</v>
      </c>
      <c r="D11" s="196">
        <v>0.04045871330900738</v>
      </c>
      <c r="E11" s="21"/>
      <c r="F11" s="194" t="s">
        <v>12</v>
      </c>
      <c r="G11" s="62">
        <v>11749</v>
      </c>
      <c r="H11" s="187">
        <v>0.020232719694338312</v>
      </c>
      <c r="J11" s="207" t="s">
        <v>45</v>
      </c>
      <c r="K11" s="201">
        <v>2580390</v>
      </c>
      <c r="L11" s="187">
        <v>-0.12000979437941761</v>
      </c>
    </row>
    <row r="12" spans="2:12" s="9" customFormat="1" ht="19.5" customHeight="1">
      <c r="B12" s="194" t="s">
        <v>15</v>
      </c>
      <c r="C12" s="195">
        <v>876715</v>
      </c>
      <c r="D12" s="196">
        <v>0.0217813912398925</v>
      </c>
      <c r="E12" s="21"/>
      <c r="F12" s="194" t="s">
        <v>10</v>
      </c>
      <c r="G12" s="62">
        <v>8661</v>
      </c>
      <c r="H12" s="187">
        <v>0.05596196049743965</v>
      </c>
      <c r="J12" s="207" t="s">
        <v>63</v>
      </c>
      <c r="K12" s="201">
        <v>2075221</v>
      </c>
      <c r="L12" s="187">
        <v>0.04871216699986052</v>
      </c>
    </row>
    <row r="13" spans="2:12" s="9" customFormat="1" ht="19.5" customHeight="1">
      <c r="B13" s="194" t="s">
        <v>10</v>
      </c>
      <c r="C13" s="195">
        <v>706173</v>
      </c>
      <c r="D13" s="196">
        <v>0.07414663529182708</v>
      </c>
      <c r="E13" s="21"/>
      <c r="F13" s="194" t="s">
        <v>24</v>
      </c>
      <c r="G13" s="62">
        <v>7772</v>
      </c>
      <c r="H13" s="187">
        <v>-0.05277269957343084</v>
      </c>
      <c r="J13" s="207" t="s">
        <v>23</v>
      </c>
      <c r="K13" s="201">
        <v>1965477</v>
      </c>
      <c r="L13" s="187">
        <v>0.02964177162273023</v>
      </c>
    </row>
    <row r="14" spans="2:12" s="9" customFormat="1" ht="19.5" customHeight="1">
      <c r="B14" s="194" t="s">
        <v>18</v>
      </c>
      <c r="C14" s="195">
        <v>644455</v>
      </c>
      <c r="D14" s="196">
        <v>0.10342814289236502</v>
      </c>
      <c r="E14" s="21"/>
      <c r="F14" s="194" t="s">
        <v>15</v>
      </c>
      <c r="G14" s="62">
        <v>7199</v>
      </c>
      <c r="H14" s="187">
        <v>0.027108003994863746</v>
      </c>
      <c r="J14" s="207" t="s">
        <v>24</v>
      </c>
      <c r="K14" s="201">
        <v>1115664</v>
      </c>
      <c r="L14" s="187">
        <v>0.055948027167616925</v>
      </c>
    </row>
    <row r="15" spans="2:12" s="49" customFormat="1" ht="19.5" customHeight="1">
      <c r="B15" s="194" t="s">
        <v>14</v>
      </c>
      <c r="C15" s="195">
        <v>590988</v>
      </c>
      <c r="D15" s="196">
        <v>0.1268139498967543</v>
      </c>
      <c r="E15" s="21"/>
      <c r="F15" s="194" t="s">
        <v>67</v>
      </c>
      <c r="G15" s="62">
        <v>6589</v>
      </c>
      <c r="H15" s="187">
        <v>-0.07496841218587674</v>
      </c>
      <c r="J15" s="207" t="s">
        <v>22</v>
      </c>
      <c r="K15" s="201">
        <v>1003687</v>
      </c>
      <c r="L15" s="187">
        <v>0.6812543656729544</v>
      </c>
    </row>
    <row r="16" spans="2:12" s="49" customFormat="1" ht="19.5" customHeight="1">
      <c r="B16" s="194" t="s">
        <v>24</v>
      </c>
      <c r="C16" s="195">
        <v>446009</v>
      </c>
      <c r="D16" s="196">
        <v>0.06124648736880427</v>
      </c>
      <c r="E16" s="21"/>
      <c r="F16" s="194" t="s">
        <v>18</v>
      </c>
      <c r="G16" s="62">
        <v>6476</v>
      </c>
      <c r="H16" s="187">
        <v>0.0737854418836014</v>
      </c>
      <c r="J16" s="207" t="s">
        <v>14</v>
      </c>
      <c r="K16" s="201">
        <v>704961</v>
      </c>
      <c r="L16" s="187">
        <v>0.07564244582581868</v>
      </c>
    </row>
    <row r="17" spans="2:12" s="49" customFormat="1" ht="19.5" customHeight="1">
      <c r="B17" s="194" t="s">
        <v>19</v>
      </c>
      <c r="C17" s="195">
        <v>437314</v>
      </c>
      <c r="D17" s="196">
        <v>0.05991618859263245</v>
      </c>
      <c r="E17" s="21"/>
      <c r="F17" s="194" t="s">
        <v>23</v>
      </c>
      <c r="G17" s="62">
        <v>5334</v>
      </c>
      <c r="H17" s="187">
        <v>0.06872370266479663</v>
      </c>
      <c r="J17" s="207" t="s">
        <v>19</v>
      </c>
      <c r="K17" s="201">
        <v>526830</v>
      </c>
      <c r="L17" s="187">
        <v>0.08637061934858592</v>
      </c>
    </row>
    <row r="18" spans="2:12" s="49" customFormat="1" ht="19.5" customHeight="1">
      <c r="B18" s="194" t="s">
        <v>20</v>
      </c>
      <c r="C18" s="195">
        <v>398495</v>
      </c>
      <c r="D18" s="196">
        <v>0.06071858263860053</v>
      </c>
      <c r="E18" s="21"/>
      <c r="F18" s="194" t="s">
        <v>16</v>
      </c>
      <c r="G18" s="62">
        <v>5132</v>
      </c>
      <c r="H18" s="187">
        <v>-0.004654771140418929</v>
      </c>
      <c r="J18" s="207" t="s">
        <v>18</v>
      </c>
      <c r="K18" s="201">
        <v>500441</v>
      </c>
      <c r="L18" s="187">
        <v>0.06220523248162943</v>
      </c>
    </row>
    <row r="19" spans="2:12" s="49" customFormat="1" ht="19.5" customHeight="1">
      <c r="B19" s="194" t="s">
        <v>28</v>
      </c>
      <c r="C19" s="195">
        <v>355477</v>
      </c>
      <c r="D19" s="196">
        <v>-0.013134078088215697</v>
      </c>
      <c r="E19" s="21"/>
      <c r="F19" s="194" t="s">
        <v>22</v>
      </c>
      <c r="G19" s="62">
        <v>4846</v>
      </c>
      <c r="H19" s="187">
        <v>-0.0008247422680412372</v>
      </c>
      <c r="J19" s="207" t="s">
        <v>12</v>
      </c>
      <c r="K19" s="201">
        <v>430176</v>
      </c>
      <c r="L19" s="187">
        <v>0.042691661637131784</v>
      </c>
    </row>
    <row r="20" spans="2:12" s="49" customFormat="1" ht="19.5" customHeight="1">
      <c r="B20" s="194" t="s">
        <v>16</v>
      </c>
      <c r="C20" s="195">
        <v>353042</v>
      </c>
      <c r="D20" s="196">
        <v>0.011938304904020614</v>
      </c>
      <c r="E20" s="21"/>
      <c r="F20" s="194" t="s">
        <v>41</v>
      </c>
      <c r="G20" s="62">
        <v>4793</v>
      </c>
      <c r="H20" s="187">
        <v>-0.00518887505188875</v>
      </c>
      <c r="J20" s="207" t="s">
        <v>15</v>
      </c>
      <c r="K20" s="201">
        <v>418871</v>
      </c>
      <c r="L20" s="187">
        <v>0.057792447207729566</v>
      </c>
    </row>
    <row r="21" spans="2:12" s="49" customFormat="1" ht="19.5" customHeight="1">
      <c r="B21" s="194" t="s">
        <v>23</v>
      </c>
      <c r="C21" s="195">
        <v>349289</v>
      </c>
      <c r="D21" s="196">
        <v>0.12197213772457013</v>
      </c>
      <c r="E21" s="21"/>
      <c r="F21" s="194" t="s">
        <v>14</v>
      </c>
      <c r="G21" s="62">
        <v>4554</v>
      </c>
      <c r="H21" s="187">
        <v>0.1126313217688737</v>
      </c>
      <c r="J21" s="207" t="s">
        <v>35</v>
      </c>
      <c r="K21" s="201">
        <v>393472</v>
      </c>
      <c r="L21" s="187">
        <v>0.10745778836059253</v>
      </c>
    </row>
    <row r="22" spans="2:12" s="49" customFormat="1" ht="19.5" customHeight="1">
      <c r="B22" s="194" t="s">
        <v>17</v>
      </c>
      <c r="C22" s="195">
        <v>346690</v>
      </c>
      <c r="D22" s="196">
        <v>0.15865742922360695</v>
      </c>
      <c r="E22" s="21"/>
      <c r="F22" s="194" t="s">
        <v>119</v>
      </c>
      <c r="G22" s="62">
        <v>4499</v>
      </c>
      <c r="H22" s="187">
        <v>0.2414459161147903</v>
      </c>
      <c r="J22" s="207" t="s">
        <v>20</v>
      </c>
      <c r="K22" s="201">
        <v>388157</v>
      </c>
      <c r="L22" s="187">
        <v>0.02502911436863412</v>
      </c>
    </row>
    <row r="23" spans="2:12" s="49" customFormat="1" ht="19.5" customHeight="1">
      <c r="B23" s="194" t="s">
        <v>22</v>
      </c>
      <c r="C23" s="195">
        <v>321781</v>
      </c>
      <c r="D23" s="196">
        <v>0.11306703010093602</v>
      </c>
      <c r="E23" s="21"/>
      <c r="F23" s="194" t="s">
        <v>20</v>
      </c>
      <c r="G23" s="62">
        <v>3908</v>
      </c>
      <c r="H23" s="187">
        <v>0.1020868584320361</v>
      </c>
      <c r="J23" s="207" t="s">
        <v>16</v>
      </c>
      <c r="K23" s="201">
        <v>318373</v>
      </c>
      <c r="L23" s="187">
        <v>-0.06643149536108472</v>
      </c>
    </row>
    <row r="24" spans="2:12" s="49" customFormat="1" ht="19.5" customHeight="1">
      <c r="B24" s="194" t="s">
        <v>32</v>
      </c>
      <c r="C24" s="195">
        <v>200166</v>
      </c>
      <c r="D24" s="196">
        <v>0.013026843192032065</v>
      </c>
      <c r="E24" s="21"/>
      <c r="F24" s="194" t="s">
        <v>19</v>
      </c>
      <c r="G24" s="62">
        <v>3861</v>
      </c>
      <c r="H24" s="187">
        <v>0.10188356164383562</v>
      </c>
      <c r="J24" s="207" t="s">
        <v>17</v>
      </c>
      <c r="K24" s="201">
        <v>249332</v>
      </c>
      <c r="L24" s="187">
        <v>0.10836882207028993</v>
      </c>
    </row>
    <row r="25" spans="2:12" s="49" customFormat="1" ht="19.5" customHeight="1">
      <c r="B25" s="194" t="s">
        <v>21</v>
      </c>
      <c r="C25" s="195">
        <v>175481</v>
      </c>
      <c r="D25" s="196">
        <v>0.11212441931947094</v>
      </c>
      <c r="E25" s="21"/>
      <c r="F25" s="194" t="s">
        <v>17</v>
      </c>
      <c r="G25" s="62">
        <v>3526</v>
      </c>
      <c r="H25" s="187">
        <v>0.17103952175357023</v>
      </c>
      <c r="J25" s="207" t="s">
        <v>21</v>
      </c>
      <c r="K25" s="201">
        <v>219555</v>
      </c>
      <c r="L25" s="187">
        <v>-0.4293285438397218</v>
      </c>
    </row>
    <row r="26" spans="2:12" s="49" customFormat="1" ht="19.5" customHeight="1">
      <c r="B26" s="194" t="s">
        <v>59</v>
      </c>
      <c r="C26" s="195">
        <v>150690</v>
      </c>
      <c r="D26" s="196">
        <v>0.11605688046215376</v>
      </c>
      <c r="E26" s="21"/>
      <c r="F26" s="194" t="s">
        <v>28</v>
      </c>
      <c r="G26" s="62">
        <v>3218</v>
      </c>
      <c r="H26" s="187">
        <v>0.05612077453232688</v>
      </c>
      <c r="J26" s="207" t="s">
        <v>28</v>
      </c>
      <c r="K26" s="201">
        <v>114705</v>
      </c>
      <c r="L26" s="187">
        <v>27.065818448739908</v>
      </c>
    </row>
    <row r="27" spans="2:12" s="49" customFormat="1" ht="19.5" customHeight="1">
      <c r="B27" s="194" t="s">
        <v>119</v>
      </c>
      <c r="C27" s="195">
        <v>144611</v>
      </c>
      <c r="D27" s="196">
        <v>0.09060536814558398</v>
      </c>
      <c r="E27" s="21"/>
      <c r="F27" s="194" t="s">
        <v>32</v>
      </c>
      <c r="G27" s="62">
        <v>2853</v>
      </c>
      <c r="H27" s="187">
        <v>0.06773952095808383</v>
      </c>
      <c r="J27" s="207" t="s">
        <v>31</v>
      </c>
      <c r="K27" s="201">
        <v>102788</v>
      </c>
      <c r="L27" s="187">
        <v>-0.07741466435694219</v>
      </c>
    </row>
    <row r="28" spans="2:12" s="49" customFormat="1" ht="19.5" customHeight="1">
      <c r="B28" s="194" t="s">
        <v>27</v>
      </c>
      <c r="C28" s="195">
        <v>119280</v>
      </c>
      <c r="D28" s="196">
        <v>0.04181041635733189</v>
      </c>
      <c r="E28" s="21"/>
      <c r="F28" s="194" t="s">
        <v>21</v>
      </c>
      <c r="G28" s="62">
        <v>2137</v>
      </c>
      <c r="H28" s="187">
        <v>-0.0421335723890632</v>
      </c>
      <c r="J28" s="207" t="s">
        <v>34</v>
      </c>
      <c r="K28" s="201">
        <v>69052</v>
      </c>
      <c r="L28" s="187">
        <v>-0.19402392763349868</v>
      </c>
    </row>
    <row r="29" spans="2:12" s="49" customFormat="1" ht="19.5" customHeight="1">
      <c r="B29" s="194" t="s">
        <v>34</v>
      </c>
      <c r="C29" s="195">
        <v>106744</v>
      </c>
      <c r="D29" s="196">
        <v>0.0677176065777102</v>
      </c>
      <c r="E29" s="21"/>
      <c r="F29" s="194" t="s">
        <v>31</v>
      </c>
      <c r="G29" s="62">
        <v>1710</v>
      </c>
      <c r="H29" s="187">
        <v>0.05555555555555555</v>
      </c>
      <c r="J29" s="207" t="s">
        <v>25</v>
      </c>
      <c r="K29" s="201">
        <v>60528</v>
      </c>
      <c r="L29" s="187">
        <v>0.9286260514912057</v>
      </c>
    </row>
    <row r="30" spans="2:12" s="49" customFormat="1" ht="19.5" customHeight="1">
      <c r="B30" s="194" t="s">
        <v>26</v>
      </c>
      <c r="C30" s="195">
        <v>103784</v>
      </c>
      <c r="D30" s="196">
        <v>-0.1500429957823185</v>
      </c>
      <c r="E30" s="21"/>
      <c r="F30" s="194" t="s">
        <v>26</v>
      </c>
      <c r="G30" s="62">
        <v>1708</v>
      </c>
      <c r="H30" s="187">
        <v>-0.22819701762313602</v>
      </c>
      <c r="J30" s="207" t="s">
        <v>39</v>
      </c>
      <c r="K30" s="201">
        <v>36693</v>
      </c>
      <c r="L30" s="187">
        <v>0.25403280929596717</v>
      </c>
    </row>
    <row r="31" spans="2:12" s="49" customFormat="1" ht="19.5" customHeight="1">
      <c r="B31" s="194" t="s">
        <v>31</v>
      </c>
      <c r="C31" s="195">
        <v>90917</v>
      </c>
      <c r="D31" s="196">
        <v>0.05258465991316932</v>
      </c>
      <c r="E31" s="21"/>
      <c r="F31" s="194" t="s">
        <v>34</v>
      </c>
      <c r="G31" s="62">
        <v>1700</v>
      </c>
      <c r="H31" s="187">
        <v>0.021021021021021023</v>
      </c>
      <c r="J31" s="207" t="s">
        <v>27</v>
      </c>
      <c r="K31" s="201">
        <v>16077</v>
      </c>
      <c r="L31" s="187">
        <v>-0.22862489204490932</v>
      </c>
    </row>
    <row r="32" spans="2:12" s="49" customFormat="1" ht="19.5" customHeight="1">
      <c r="B32" s="194" t="s">
        <v>25</v>
      </c>
      <c r="C32" s="195">
        <v>89382</v>
      </c>
      <c r="D32" s="196">
        <v>0.053287768088616544</v>
      </c>
      <c r="E32" s="21"/>
      <c r="F32" s="194" t="s">
        <v>95</v>
      </c>
      <c r="G32" s="62">
        <v>1669</v>
      </c>
      <c r="H32" s="187">
        <v>-0.04080459770114943</v>
      </c>
      <c r="J32" s="207" t="s">
        <v>43</v>
      </c>
      <c r="K32" s="201">
        <v>14402</v>
      </c>
      <c r="L32" s="187">
        <v>0.7673334151429623</v>
      </c>
    </row>
    <row r="33" spans="2:12" s="49" customFormat="1" ht="19.5" customHeight="1">
      <c r="B33" s="194" t="s">
        <v>120</v>
      </c>
      <c r="C33" s="195">
        <v>86043</v>
      </c>
      <c r="D33" s="196">
        <v>0.039543312794490755</v>
      </c>
      <c r="E33" s="21"/>
      <c r="F33" s="194" t="s">
        <v>58</v>
      </c>
      <c r="G33" s="62">
        <v>1561</v>
      </c>
      <c r="H33" s="187">
        <v>0.2847736625514403</v>
      </c>
      <c r="J33" s="207" t="s">
        <v>56</v>
      </c>
      <c r="K33" s="201">
        <v>14138</v>
      </c>
      <c r="L33" s="187">
        <v>-0.00653502916168927</v>
      </c>
    </row>
    <row r="34" spans="2:12" s="49" customFormat="1" ht="19.5" customHeight="1">
      <c r="B34" s="194" t="s">
        <v>33</v>
      </c>
      <c r="C34" s="195">
        <v>58880</v>
      </c>
      <c r="D34" s="196">
        <v>-0.006311810173152867</v>
      </c>
      <c r="E34" s="21"/>
      <c r="F34" s="194" t="s">
        <v>25</v>
      </c>
      <c r="G34" s="62">
        <v>1557</v>
      </c>
      <c r="H34" s="187">
        <v>0.038692461641094064</v>
      </c>
      <c r="J34" s="207" t="s">
        <v>119</v>
      </c>
      <c r="K34" s="201">
        <v>10298</v>
      </c>
      <c r="L34" s="187">
        <v>-0.03612879071508798</v>
      </c>
    </row>
    <row r="35" spans="2:12" s="49" customFormat="1" ht="19.5" customHeight="1">
      <c r="B35" s="194" t="s">
        <v>44</v>
      </c>
      <c r="C35" s="195">
        <v>38862</v>
      </c>
      <c r="D35" s="196">
        <v>0.02970244561617339</v>
      </c>
      <c r="E35" s="21"/>
      <c r="F35" s="194" t="s">
        <v>59</v>
      </c>
      <c r="G35" s="62">
        <v>1538</v>
      </c>
      <c r="H35" s="187">
        <v>-0.014734144778987828</v>
      </c>
      <c r="J35" s="207" t="s">
        <v>120</v>
      </c>
      <c r="K35" s="201">
        <v>8487</v>
      </c>
      <c r="L35" s="187">
        <v>2.163250093179277</v>
      </c>
    </row>
    <row r="36" spans="2:12" s="49" customFormat="1" ht="19.5" customHeight="1">
      <c r="B36" s="194" t="s">
        <v>40</v>
      </c>
      <c r="C36" s="195">
        <v>34797</v>
      </c>
      <c r="D36" s="196">
        <v>0.02226857428244073</v>
      </c>
      <c r="E36" s="21"/>
      <c r="F36" s="194" t="s">
        <v>27</v>
      </c>
      <c r="G36" s="62">
        <v>1473</v>
      </c>
      <c r="H36" s="187">
        <v>-0.01537433155080214</v>
      </c>
      <c r="J36" s="207" t="s">
        <v>40</v>
      </c>
      <c r="K36" s="201">
        <v>4553</v>
      </c>
      <c r="L36" s="187">
        <v>-0.7751826980051353</v>
      </c>
    </row>
    <row r="37" spans="2:12" s="49" customFormat="1" ht="19.5" customHeight="1">
      <c r="B37" s="194" t="s">
        <v>43</v>
      </c>
      <c r="C37" s="195">
        <v>33626</v>
      </c>
      <c r="D37" s="196">
        <v>0.13070378963650425</v>
      </c>
      <c r="E37" s="21"/>
      <c r="F37" s="194" t="s">
        <v>120</v>
      </c>
      <c r="G37" s="62">
        <v>1390</v>
      </c>
      <c r="H37" s="187">
        <v>-0.12025316455696203</v>
      </c>
      <c r="J37" s="207" t="s">
        <v>26</v>
      </c>
      <c r="K37" s="201">
        <v>2670</v>
      </c>
      <c r="L37" s="187">
        <v>-0.3758765778401122</v>
      </c>
    </row>
    <row r="38" spans="2:12" s="49" customFormat="1" ht="19.5" customHeight="1">
      <c r="B38" s="194" t="s">
        <v>35</v>
      </c>
      <c r="C38" s="195">
        <v>30860</v>
      </c>
      <c r="D38" s="196">
        <v>0.05576462538487855</v>
      </c>
      <c r="E38" s="21"/>
      <c r="F38" s="194" t="s">
        <v>33</v>
      </c>
      <c r="G38" s="62">
        <v>1314</v>
      </c>
      <c r="H38" s="187">
        <v>-0.13438735177865613</v>
      </c>
      <c r="J38" s="207" t="s">
        <v>44</v>
      </c>
      <c r="K38" s="201">
        <v>612</v>
      </c>
      <c r="L38" s="187">
        <v>-0.4029268292682927</v>
      </c>
    </row>
    <row r="39" spans="2:12" s="49" customFormat="1" ht="19.5" customHeight="1">
      <c r="B39" s="194" t="s">
        <v>39</v>
      </c>
      <c r="C39" s="195">
        <v>25204</v>
      </c>
      <c r="D39" s="196">
        <v>0.08830260373936699</v>
      </c>
      <c r="E39" s="21"/>
      <c r="F39" s="194" t="s">
        <v>43</v>
      </c>
      <c r="G39" s="62">
        <v>1211</v>
      </c>
      <c r="H39" s="187">
        <v>0.15553435114503816</v>
      </c>
      <c r="J39" s="207" t="s">
        <v>32</v>
      </c>
      <c r="K39" s="201">
        <v>486</v>
      </c>
      <c r="L39" s="187">
        <v>-0.7232346241457859</v>
      </c>
    </row>
    <row r="40" spans="2:12" s="49" customFormat="1" ht="19.5" customHeight="1">
      <c r="B40" s="194" t="s">
        <v>45</v>
      </c>
      <c r="C40" s="195">
        <v>15884</v>
      </c>
      <c r="D40" s="196">
        <v>0.897503285151117</v>
      </c>
      <c r="E40" s="21"/>
      <c r="F40" s="194" t="s">
        <v>45</v>
      </c>
      <c r="G40" s="62">
        <v>1134</v>
      </c>
      <c r="H40" s="187">
        <v>0.028105167724388033</v>
      </c>
      <c r="J40" s="207" t="s">
        <v>59</v>
      </c>
      <c r="K40" s="201">
        <v>398</v>
      </c>
      <c r="L40" s="187">
        <v>7.844444444444444</v>
      </c>
    </row>
    <row r="41" spans="2:12" s="49" customFormat="1" ht="19.5" customHeight="1">
      <c r="B41" s="194" t="s">
        <v>56</v>
      </c>
      <c r="C41" s="195">
        <v>14314</v>
      </c>
      <c r="D41" s="196">
        <v>0.1152317880794702</v>
      </c>
      <c r="E41" s="21"/>
      <c r="F41" s="194" t="s">
        <v>35</v>
      </c>
      <c r="G41" s="62">
        <v>1096</v>
      </c>
      <c r="H41" s="187">
        <v>0.1488469601677149</v>
      </c>
      <c r="J41" s="207" t="s">
        <v>33</v>
      </c>
      <c r="K41" s="201">
        <v>361</v>
      </c>
      <c r="L41" s="187">
        <v>-0.7283671933784801</v>
      </c>
    </row>
    <row r="42" spans="2:12" s="49" customFormat="1" ht="19.5" customHeight="1">
      <c r="B42" s="194" t="s">
        <v>38</v>
      </c>
      <c r="C42" s="195">
        <v>12210</v>
      </c>
      <c r="D42" s="196">
        <v>0.6785812482815508</v>
      </c>
      <c r="E42" s="21"/>
      <c r="F42" s="194" t="s">
        <v>40</v>
      </c>
      <c r="G42" s="62">
        <v>1062</v>
      </c>
      <c r="H42" s="187">
        <v>0.014326647564469915</v>
      </c>
      <c r="J42" s="207" t="s">
        <v>99</v>
      </c>
      <c r="K42" s="201">
        <v>313</v>
      </c>
      <c r="L42" s="187">
        <v>-0.458477508650519</v>
      </c>
    </row>
    <row r="43" spans="2:12" s="49" customFormat="1" ht="19.5" customHeight="1">
      <c r="B43" s="194" t="s">
        <v>36</v>
      </c>
      <c r="C43" s="195">
        <v>8150</v>
      </c>
      <c r="D43" s="196">
        <v>0.07832759989415189</v>
      </c>
      <c r="E43" s="21"/>
      <c r="F43" s="194" t="s">
        <v>44</v>
      </c>
      <c r="G43" s="62">
        <v>1059</v>
      </c>
      <c r="H43" s="187">
        <v>-0.09332191780821918</v>
      </c>
      <c r="J43" s="207" t="s">
        <v>57</v>
      </c>
      <c r="K43" s="201">
        <v>234</v>
      </c>
      <c r="L43" s="187">
        <v>-0.16428571428571428</v>
      </c>
    </row>
    <row r="44" spans="2:12" s="49" customFormat="1" ht="19.5" customHeight="1">
      <c r="B44" s="194" t="s">
        <v>61</v>
      </c>
      <c r="C44" s="195">
        <v>5558</v>
      </c>
      <c r="D44" s="196">
        <v>0.414969450101833</v>
      </c>
      <c r="E44" s="21"/>
      <c r="F44" s="194" t="s">
        <v>37</v>
      </c>
      <c r="G44" s="62">
        <v>1023</v>
      </c>
      <c r="H44" s="187">
        <v>-0.03762935089369708</v>
      </c>
      <c r="J44" s="207" t="s">
        <v>65</v>
      </c>
      <c r="K44" s="201">
        <v>0</v>
      </c>
      <c r="L44" s="187" t="s">
        <v>122</v>
      </c>
    </row>
    <row r="45" spans="2:12" s="49" customFormat="1" ht="19.5" customHeight="1">
      <c r="B45" s="194" t="s">
        <v>58</v>
      </c>
      <c r="C45" s="195">
        <v>3241</v>
      </c>
      <c r="D45" s="196">
        <v>0.13799157303370788</v>
      </c>
      <c r="E45" s="21"/>
      <c r="F45" s="194" t="s">
        <v>42</v>
      </c>
      <c r="G45" s="62">
        <v>947</v>
      </c>
      <c r="H45" s="187">
        <v>-0.09204218600191755</v>
      </c>
      <c r="J45" s="207" t="s">
        <v>36</v>
      </c>
      <c r="K45" s="201">
        <v>0</v>
      </c>
      <c r="L45" s="187" t="s">
        <v>122</v>
      </c>
    </row>
    <row r="46" spans="2:12" s="49" customFormat="1" ht="19.5" customHeight="1">
      <c r="B46" s="194" t="s">
        <v>57</v>
      </c>
      <c r="C46" s="195">
        <v>3068</v>
      </c>
      <c r="D46" s="196">
        <v>0.032648939750925615</v>
      </c>
      <c r="E46" s="21"/>
      <c r="F46" s="194" t="s">
        <v>39</v>
      </c>
      <c r="G46" s="62">
        <v>890</v>
      </c>
      <c r="H46" s="187">
        <v>0.12658227848101267</v>
      </c>
      <c r="J46" s="207" t="s">
        <v>37</v>
      </c>
      <c r="K46" s="201">
        <v>0</v>
      </c>
      <c r="L46" s="187" t="s">
        <v>122</v>
      </c>
    </row>
    <row r="47" spans="2:12" s="49" customFormat="1" ht="19.5" customHeight="1">
      <c r="B47" s="194" t="s">
        <v>99</v>
      </c>
      <c r="C47" s="195">
        <v>2076</v>
      </c>
      <c r="D47" s="196">
        <v>0.12276906435911303</v>
      </c>
      <c r="E47" s="21"/>
      <c r="F47" s="194" t="s">
        <v>38</v>
      </c>
      <c r="G47" s="62">
        <v>595</v>
      </c>
      <c r="H47" s="187">
        <v>0.24476987447698745</v>
      </c>
      <c r="J47" s="207" t="s">
        <v>38</v>
      </c>
      <c r="K47" s="201">
        <v>0</v>
      </c>
      <c r="L47" s="187" t="s">
        <v>122</v>
      </c>
    </row>
    <row r="48" spans="2:12" s="49" customFormat="1" ht="19.5" customHeight="1">
      <c r="B48" s="194" t="s">
        <v>37</v>
      </c>
      <c r="C48" s="195">
        <v>2057</v>
      </c>
      <c r="D48" s="196">
        <v>0.02695956065901148</v>
      </c>
      <c r="E48" s="21"/>
      <c r="F48" s="194" t="s">
        <v>36</v>
      </c>
      <c r="G48" s="62">
        <v>400</v>
      </c>
      <c r="H48" s="187">
        <v>-0.10112359550561797</v>
      </c>
      <c r="J48" s="207" t="s">
        <v>61</v>
      </c>
      <c r="K48" s="201">
        <v>0</v>
      </c>
      <c r="L48" s="187" t="s">
        <v>122</v>
      </c>
    </row>
    <row r="49" spans="2:12" s="49" customFormat="1" ht="19.5" customHeight="1">
      <c r="B49" s="194" t="s">
        <v>65</v>
      </c>
      <c r="C49" s="195">
        <v>1077</v>
      </c>
      <c r="D49" s="196">
        <v>-0.24208304011259676</v>
      </c>
      <c r="E49" s="21"/>
      <c r="F49" s="194" t="s">
        <v>56</v>
      </c>
      <c r="G49" s="62">
        <v>348</v>
      </c>
      <c r="H49" s="187">
        <v>0.017543859649122806</v>
      </c>
      <c r="J49" s="207" t="s">
        <v>67</v>
      </c>
      <c r="K49" s="201">
        <v>0</v>
      </c>
      <c r="L49" s="187" t="s">
        <v>122</v>
      </c>
    </row>
    <row r="50" spans="2:12" s="49" customFormat="1" ht="19.5" customHeight="1">
      <c r="B50" s="194" t="s">
        <v>42</v>
      </c>
      <c r="C50" s="195">
        <v>183</v>
      </c>
      <c r="D50" s="196">
        <v>-0.11594202898550725</v>
      </c>
      <c r="E50" s="21"/>
      <c r="F50" s="194" t="s">
        <v>61</v>
      </c>
      <c r="G50" s="62">
        <v>297</v>
      </c>
      <c r="H50" s="187">
        <v>-0.12903225806451613</v>
      </c>
      <c r="J50" s="207" t="s">
        <v>58</v>
      </c>
      <c r="K50" s="201">
        <v>0</v>
      </c>
      <c r="L50" s="187" t="s">
        <v>122</v>
      </c>
    </row>
    <row r="51" spans="2:12" s="49" customFormat="1" ht="19.5" customHeight="1">
      <c r="B51" s="194" t="s">
        <v>67</v>
      </c>
      <c r="C51" s="195">
        <v>16</v>
      </c>
      <c r="D51" s="196">
        <v>-0.9064327485380117</v>
      </c>
      <c r="E51" s="21"/>
      <c r="F51" s="194" t="s">
        <v>57</v>
      </c>
      <c r="G51" s="62">
        <v>266</v>
      </c>
      <c r="H51" s="187">
        <v>-0.07958477508650519</v>
      </c>
      <c r="J51" s="207" t="s">
        <v>42</v>
      </c>
      <c r="K51" s="201">
        <v>0</v>
      </c>
      <c r="L51" s="187" t="s">
        <v>122</v>
      </c>
    </row>
    <row r="52" spans="2:12" s="49" customFormat="1" ht="19.5" customHeight="1">
      <c r="B52" s="194" t="s">
        <v>41</v>
      </c>
      <c r="C52" s="195">
        <v>0</v>
      </c>
      <c r="D52" s="196" t="s">
        <v>122</v>
      </c>
      <c r="E52" s="21"/>
      <c r="F52" s="194" t="s">
        <v>99</v>
      </c>
      <c r="G52" s="62">
        <v>216</v>
      </c>
      <c r="H52" s="187">
        <v>0.018867924528301886</v>
      </c>
      <c r="J52" s="207" t="s">
        <v>95</v>
      </c>
      <c r="K52" s="201">
        <v>0</v>
      </c>
      <c r="L52" s="187" t="s">
        <v>122</v>
      </c>
    </row>
    <row r="53" spans="2:12" s="49" customFormat="1" ht="19.5" customHeight="1" thickBot="1">
      <c r="B53" s="194" t="s">
        <v>95</v>
      </c>
      <c r="C53" s="195">
        <v>0</v>
      </c>
      <c r="D53" s="196" t="s">
        <v>122</v>
      </c>
      <c r="E53" s="21"/>
      <c r="F53" s="194" t="s">
        <v>65</v>
      </c>
      <c r="G53" s="62">
        <v>107</v>
      </c>
      <c r="H53" s="187">
        <v>-0.06956521739130435</v>
      </c>
      <c r="J53" s="207" t="s">
        <v>41</v>
      </c>
      <c r="K53" s="201">
        <v>0</v>
      </c>
      <c r="L53" s="187" t="s">
        <v>122</v>
      </c>
    </row>
    <row r="54" spans="1:21" s="9" customFormat="1" ht="21.75" customHeight="1" thickBot="1">
      <c r="A54"/>
      <c r="B54" s="190" t="s">
        <v>46</v>
      </c>
      <c r="C54" s="192">
        <v>18105530</v>
      </c>
      <c r="D54" s="191">
        <v>0.08644644182854175</v>
      </c>
      <c r="E54" s="58"/>
      <c r="F54" s="190" t="s">
        <v>46</v>
      </c>
      <c r="G54" s="192">
        <v>208940</v>
      </c>
      <c r="H54" s="191">
        <v>0.03851563936756614</v>
      </c>
      <c r="I54" s="49"/>
      <c r="J54" s="190" t="s">
        <v>46</v>
      </c>
      <c r="K54" s="192">
        <v>50734657</v>
      </c>
      <c r="L54" s="191">
        <v>0.0036742421125132464</v>
      </c>
      <c r="M54" s="49"/>
      <c r="N54" s="49"/>
      <c r="O54" s="49"/>
      <c r="P54" s="49"/>
      <c r="Q54" s="49"/>
      <c r="R54" s="49"/>
      <c r="S54" s="49"/>
      <c r="T54" s="49"/>
      <c r="U54" s="49"/>
    </row>
    <row r="55" spans="2:18" ht="12.75">
      <c r="B55" s="6"/>
      <c r="C55" s="66"/>
      <c r="E55" s="19"/>
      <c r="F55" s="4"/>
      <c r="G55" s="66"/>
      <c r="H55" s="49"/>
      <c r="J55" s="49"/>
      <c r="K55" s="66"/>
      <c r="L55" s="67"/>
      <c r="N55" s="57"/>
      <c r="P55" s="4"/>
      <c r="Q55" s="26"/>
      <c r="R55" s="7"/>
    </row>
    <row r="56" spans="2:16" ht="12.75">
      <c r="B56" s="8" t="s">
        <v>74</v>
      </c>
      <c r="H56" s="26"/>
      <c r="P56" s="4"/>
    </row>
    <row r="57" spans="8:19" ht="12.75">
      <c r="H57" s="26"/>
      <c r="R57" s="27"/>
      <c r="S57" s="25"/>
    </row>
    <row r="58" spans="2:8" ht="12.75">
      <c r="B58" s="203" t="s">
        <v>117</v>
      </c>
      <c r="H58" s="26"/>
    </row>
    <row r="59" spans="8:19" ht="12.75">
      <c r="H59" s="26"/>
      <c r="I59" s="58"/>
      <c r="N59" s="58"/>
      <c r="P59" s="19"/>
      <c r="Q59" s="19"/>
      <c r="S59" s="19"/>
    </row>
    <row r="60" spans="6:12" ht="12.75">
      <c r="F60" s="19"/>
      <c r="G60" s="58"/>
      <c r="J60" s="58"/>
      <c r="L60" s="19"/>
    </row>
  </sheetData>
  <mergeCells count="5">
    <mergeCell ref="F4:I4"/>
    <mergeCell ref="D2:J2"/>
    <mergeCell ref="K6:L6"/>
    <mergeCell ref="G6:H6"/>
    <mergeCell ref="C6:D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0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3.7109375" style="55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9" t="s">
        <v>115</v>
      </c>
      <c r="E2" s="209"/>
      <c r="F2" s="209"/>
      <c r="G2" s="209"/>
      <c r="H2" s="209"/>
      <c r="I2" s="209"/>
      <c r="J2" s="209"/>
      <c r="K2" s="204"/>
      <c r="L2" s="198" t="s">
        <v>121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8" t="s">
        <v>5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08" t="s">
        <v>116</v>
      </c>
      <c r="G4" s="208"/>
      <c r="H4" s="208"/>
      <c r="I4" s="208"/>
      <c r="J4" s="197"/>
      <c r="K4" s="197"/>
      <c r="L4" s="193" t="s">
        <v>114</v>
      </c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10" t="s">
        <v>72</v>
      </c>
      <c r="D6" s="211"/>
      <c r="E6" s="12"/>
      <c r="F6" s="22"/>
      <c r="G6" s="210" t="s">
        <v>73</v>
      </c>
      <c r="H6" s="211"/>
      <c r="J6" s="22"/>
      <c r="K6" s="210" t="s">
        <v>55</v>
      </c>
      <c r="L6" s="211"/>
    </row>
    <row r="7" spans="2:12" s="9" customFormat="1" ht="33" customHeight="1" thickBot="1">
      <c r="B7" s="188" t="s">
        <v>7</v>
      </c>
      <c r="C7" s="189" t="s">
        <v>8</v>
      </c>
      <c r="D7" s="199" t="s">
        <v>123</v>
      </c>
      <c r="E7" s="13"/>
      <c r="F7" s="188" t="s">
        <v>7</v>
      </c>
      <c r="G7" s="189" t="s">
        <v>8</v>
      </c>
      <c r="H7" s="199" t="s">
        <v>123</v>
      </c>
      <c r="J7" s="188" t="s">
        <v>7</v>
      </c>
      <c r="K7" s="202" t="s">
        <v>8</v>
      </c>
      <c r="L7" s="199" t="s">
        <v>123</v>
      </c>
    </row>
    <row r="8" spans="2:12" s="9" customFormat="1" ht="19.5" customHeight="1">
      <c r="B8" s="194" t="s">
        <v>62</v>
      </c>
      <c r="C8" s="195">
        <v>21591377</v>
      </c>
      <c r="D8" s="196">
        <v>0.08946506034893255</v>
      </c>
      <c r="E8" s="21"/>
      <c r="F8" s="194" t="s">
        <v>62</v>
      </c>
      <c r="G8" s="62">
        <v>211589</v>
      </c>
      <c r="H8" s="187">
        <v>0.034417181213303415</v>
      </c>
      <c r="J8" s="200" t="s">
        <v>62</v>
      </c>
      <c r="K8" s="201">
        <v>156918780</v>
      </c>
      <c r="L8" s="187">
        <v>-0.046027871620081234</v>
      </c>
    </row>
    <row r="9" spans="2:12" s="9" customFormat="1" ht="19.5" customHeight="1">
      <c r="B9" s="194" t="s">
        <v>9</v>
      </c>
      <c r="C9" s="195">
        <v>14173522</v>
      </c>
      <c r="D9" s="196">
        <v>0.1160489055989528</v>
      </c>
      <c r="E9" s="21"/>
      <c r="F9" s="194" t="s">
        <v>9</v>
      </c>
      <c r="G9" s="62">
        <v>159647</v>
      </c>
      <c r="H9" s="187">
        <v>0.06663860549330874</v>
      </c>
      <c r="J9" s="200" t="s">
        <v>9</v>
      </c>
      <c r="K9" s="201">
        <v>44762048</v>
      </c>
      <c r="L9" s="187">
        <v>-0.006474511144455481</v>
      </c>
    </row>
    <row r="10" spans="2:12" s="9" customFormat="1" ht="19.5" customHeight="1">
      <c r="B10" s="194" t="s">
        <v>63</v>
      </c>
      <c r="C10" s="195">
        <v>9505752</v>
      </c>
      <c r="D10" s="196">
        <v>0.061805482794526904</v>
      </c>
      <c r="E10" s="21"/>
      <c r="F10" s="194" t="s">
        <v>63</v>
      </c>
      <c r="G10" s="62">
        <v>83966</v>
      </c>
      <c r="H10" s="187">
        <v>0.038784624710816396</v>
      </c>
      <c r="J10" s="200" t="s">
        <v>10</v>
      </c>
      <c r="K10" s="201">
        <v>18961117</v>
      </c>
      <c r="L10" s="187">
        <v>-0.03929707237963446</v>
      </c>
    </row>
    <row r="11" spans="2:12" s="9" customFormat="1" ht="19.5" customHeight="1">
      <c r="B11" s="194" t="s">
        <v>12</v>
      </c>
      <c r="C11" s="195">
        <v>6075517</v>
      </c>
      <c r="D11" s="196">
        <v>0.03818184800807372</v>
      </c>
      <c r="E11" s="21"/>
      <c r="F11" s="194" t="s">
        <v>12</v>
      </c>
      <c r="G11" s="62">
        <v>60415</v>
      </c>
      <c r="H11" s="187">
        <v>0.032735042735042734</v>
      </c>
      <c r="J11" s="200" t="s">
        <v>45</v>
      </c>
      <c r="K11" s="201">
        <v>15508469</v>
      </c>
      <c r="L11" s="187">
        <v>-0.16401075972078977</v>
      </c>
    </row>
    <row r="12" spans="2:12" s="9" customFormat="1" ht="19.5" customHeight="1">
      <c r="B12" s="194" t="s">
        <v>10</v>
      </c>
      <c r="C12" s="195">
        <v>5089118</v>
      </c>
      <c r="D12" s="196">
        <v>0.05926192656731329</v>
      </c>
      <c r="E12" s="21"/>
      <c r="F12" s="194" t="s">
        <v>10</v>
      </c>
      <c r="G12" s="62">
        <v>57351</v>
      </c>
      <c r="H12" s="187">
        <v>0.04432143052242475</v>
      </c>
      <c r="J12" s="200" t="s">
        <v>23</v>
      </c>
      <c r="K12" s="201">
        <v>11130835</v>
      </c>
      <c r="L12" s="187">
        <v>0.00014295670038324255</v>
      </c>
    </row>
    <row r="13" spans="2:12" s="9" customFormat="1" ht="19.5" customHeight="1">
      <c r="B13" s="194" t="s">
        <v>14</v>
      </c>
      <c r="C13" s="195">
        <v>4292803</v>
      </c>
      <c r="D13" s="196">
        <v>0.04783578905436108</v>
      </c>
      <c r="E13" s="21"/>
      <c r="F13" s="194" t="s">
        <v>24</v>
      </c>
      <c r="G13" s="62">
        <v>42029</v>
      </c>
      <c r="H13" s="187">
        <v>0.005141818529679055</v>
      </c>
      <c r="J13" s="200" t="s">
        <v>63</v>
      </c>
      <c r="K13" s="201">
        <v>10070265</v>
      </c>
      <c r="L13" s="187">
        <v>0.01099526300445027</v>
      </c>
    </row>
    <row r="14" spans="2:12" s="9" customFormat="1" ht="19.5" customHeight="1">
      <c r="B14" s="194" t="s">
        <v>15</v>
      </c>
      <c r="C14" s="195">
        <v>4078589</v>
      </c>
      <c r="D14" s="196">
        <v>0.00562432164679625</v>
      </c>
      <c r="E14" s="21"/>
      <c r="F14" s="194" t="s">
        <v>15</v>
      </c>
      <c r="G14" s="62">
        <v>35787</v>
      </c>
      <c r="H14" s="187">
        <v>-0.004229388686385264</v>
      </c>
      <c r="J14" s="200" t="s">
        <v>24</v>
      </c>
      <c r="K14" s="201">
        <v>6713346</v>
      </c>
      <c r="L14" s="187">
        <v>0.09556960971793434</v>
      </c>
    </row>
    <row r="15" spans="2:12" s="49" customFormat="1" ht="19.5" customHeight="1">
      <c r="B15" s="194" t="s">
        <v>19</v>
      </c>
      <c r="C15" s="195">
        <v>2616036</v>
      </c>
      <c r="D15" s="196">
        <v>0.025354440084222146</v>
      </c>
      <c r="E15" s="21"/>
      <c r="F15" s="194" t="s">
        <v>67</v>
      </c>
      <c r="G15" s="62">
        <v>33963</v>
      </c>
      <c r="H15" s="187">
        <v>-0.02126739863404513</v>
      </c>
      <c r="J15" s="200" t="s">
        <v>22</v>
      </c>
      <c r="K15" s="201">
        <v>5324272</v>
      </c>
      <c r="L15" s="187">
        <v>0.7153363662693952</v>
      </c>
    </row>
    <row r="16" spans="2:12" s="49" customFormat="1" ht="19.5" customHeight="1">
      <c r="B16" s="194" t="s">
        <v>24</v>
      </c>
      <c r="C16" s="195">
        <v>2292603</v>
      </c>
      <c r="D16" s="196">
        <v>0.10675332988650073</v>
      </c>
      <c r="E16" s="21"/>
      <c r="F16" s="194" t="s">
        <v>14</v>
      </c>
      <c r="G16" s="62">
        <v>32016</v>
      </c>
      <c r="H16" s="187">
        <v>0.06684438520493169</v>
      </c>
      <c r="J16" s="200" t="s">
        <v>14</v>
      </c>
      <c r="K16" s="201">
        <v>4711446</v>
      </c>
      <c r="L16" s="187">
        <v>0.02847970773072405</v>
      </c>
    </row>
    <row r="17" spans="2:12" s="49" customFormat="1" ht="19.5" customHeight="1">
      <c r="B17" s="194" t="s">
        <v>17</v>
      </c>
      <c r="C17" s="195">
        <v>2057588</v>
      </c>
      <c r="D17" s="196">
        <v>0.09448964654416708</v>
      </c>
      <c r="E17" s="21"/>
      <c r="F17" s="194" t="s">
        <v>23</v>
      </c>
      <c r="G17" s="62">
        <v>31923</v>
      </c>
      <c r="H17" s="187">
        <v>0.07997564193646606</v>
      </c>
      <c r="J17" s="200" t="s">
        <v>19</v>
      </c>
      <c r="K17" s="201">
        <v>2752304</v>
      </c>
      <c r="L17" s="187">
        <v>-0.0728469146931469</v>
      </c>
    </row>
    <row r="18" spans="2:12" s="49" customFormat="1" ht="19.5" customHeight="1">
      <c r="B18" s="194" t="s">
        <v>23</v>
      </c>
      <c r="C18" s="195">
        <v>1973058</v>
      </c>
      <c r="D18" s="196">
        <v>0.1084894424119302</v>
      </c>
      <c r="E18" s="21"/>
      <c r="F18" s="194" t="s">
        <v>22</v>
      </c>
      <c r="G18" s="62">
        <v>29080</v>
      </c>
      <c r="H18" s="187">
        <v>0.06430479815540022</v>
      </c>
      <c r="J18" s="200" t="s">
        <v>15</v>
      </c>
      <c r="K18" s="201">
        <v>2471512</v>
      </c>
      <c r="L18" s="187">
        <v>-0.020238527054803345</v>
      </c>
    </row>
    <row r="19" spans="2:12" s="49" customFormat="1" ht="19.5" customHeight="1">
      <c r="B19" s="194" t="s">
        <v>22</v>
      </c>
      <c r="C19" s="195">
        <v>1874410</v>
      </c>
      <c r="D19" s="196">
        <v>0.13918196183298895</v>
      </c>
      <c r="E19" s="21"/>
      <c r="F19" s="194" t="s">
        <v>16</v>
      </c>
      <c r="G19" s="62">
        <v>28951</v>
      </c>
      <c r="H19" s="187">
        <v>0.08070476688192915</v>
      </c>
      <c r="J19" s="200" t="s">
        <v>12</v>
      </c>
      <c r="K19" s="201">
        <v>2210366</v>
      </c>
      <c r="L19" s="187">
        <v>-0.19879237043156192</v>
      </c>
    </row>
    <row r="20" spans="2:12" s="49" customFormat="1" ht="19.5" customHeight="1">
      <c r="B20" s="194" t="s">
        <v>16</v>
      </c>
      <c r="C20" s="195">
        <v>1821832</v>
      </c>
      <c r="D20" s="196">
        <v>0.038526501684198404</v>
      </c>
      <c r="E20" s="21"/>
      <c r="F20" s="194" t="s">
        <v>41</v>
      </c>
      <c r="G20" s="62">
        <v>22998</v>
      </c>
      <c r="H20" s="187">
        <v>-0.04699154649428145</v>
      </c>
      <c r="J20" s="200" t="s">
        <v>18</v>
      </c>
      <c r="K20" s="201">
        <v>1929489</v>
      </c>
      <c r="L20" s="187">
        <v>0.014720499311595385</v>
      </c>
    </row>
    <row r="21" spans="2:12" s="49" customFormat="1" ht="19.5" customHeight="1">
      <c r="B21" s="194" t="s">
        <v>28</v>
      </c>
      <c r="C21" s="195">
        <v>1692882</v>
      </c>
      <c r="D21" s="196">
        <v>0.0420313209790976</v>
      </c>
      <c r="E21" s="21"/>
      <c r="F21" s="194" t="s">
        <v>19</v>
      </c>
      <c r="G21" s="62">
        <v>22715</v>
      </c>
      <c r="H21" s="187">
        <v>0.01710473290646129</v>
      </c>
      <c r="J21" s="200" t="s">
        <v>16</v>
      </c>
      <c r="K21" s="201">
        <v>1746353</v>
      </c>
      <c r="L21" s="187">
        <v>-0.1278395669045562</v>
      </c>
    </row>
    <row r="22" spans="2:12" s="49" customFormat="1" ht="19.5" customHeight="1">
      <c r="B22" s="194" t="s">
        <v>18</v>
      </c>
      <c r="C22" s="195">
        <v>1551215</v>
      </c>
      <c r="D22" s="196">
        <v>0.1022569330949586</v>
      </c>
      <c r="E22" s="21"/>
      <c r="F22" s="194" t="s">
        <v>119</v>
      </c>
      <c r="G22" s="62">
        <v>22104</v>
      </c>
      <c r="H22" s="187">
        <v>0.21973292131111358</v>
      </c>
      <c r="J22" s="200" t="s">
        <v>17</v>
      </c>
      <c r="K22" s="201">
        <v>1648490</v>
      </c>
      <c r="L22" s="187">
        <v>-0.017083238678202967</v>
      </c>
    </row>
    <row r="23" spans="2:12" s="49" customFormat="1" ht="19.5" customHeight="1">
      <c r="B23" s="194" t="s">
        <v>20</v>
      </c>
      <c r="C23" s="195">
        <v>961695</v>
      </c>
      <c r="D23" s="196">
        <v>0.04964473210290217</v>
      </c>
      <c r="E23" s="21"/>
      <c r="F23" s="194" t="s">
        <v>17</v>
      </c>
      <c r="G23" s="62">
        <v>20625</v>
      </c>
      <c r="H23" s="187">
        <v>0.08609794628751975</v>
      </c>
      <c r="J23" s="200" t="s">
        <v>20</v>
      </c>
      <c r="K23" s="201">
        <v>1626825</v>
      </c>
      <c r="L23" s="187">
        <v>-0.06606399211895962</v>
      </c>
    </row>
    <row r="24" spans="2:12" s="49" customFormat="1" ht="19.5" customHeight="1">
      <c r="B24" s="194" t="s">
        <v>21</v>
      </c>
      <c r="C24" s="195">
        <v>921482</v>
      </c>
      <c r="D24" s="196">
        <v>0.11146733440441556</v>
      </c>
      <c r="E24" s="21"/>
      <c r="F24" s="194" t="s">
        <v>18</v>
      </c>
      <c r="G24" s="62">
        <v>20003</v>
      </c>
      <c r="H24" s="187">
        <v>0.0884209380781369</v>
      </c>
      <c r="J24" s="200" t="s">
        <v>35</v>
      </c>
      <c r="K24" s="201">
        <v>1283174</v>
      </c>
      <c r="L24" s="187">
        <v>-0.3706794024275828</v>
      </c>
    </row>
    <row r="25" spans="2:12" s="49" customFormat="1" ht="19.5" customHeight="1">
      <c r="B25" s="194" t="s">
        <v>59</v>
      </c>
      <c r="C25" s="195">
        <v>755567</v>
      </c>
      <c r="D25" s="196">
        <v>0.2712214589400753</v>
      </c>
      <c r="E25" s="21"/>
      <c r="F25" s="194" t="s">
        <v>28</v>
      </c>
      <c r="G25" s="62">
        <v>16402</v>
      </c>
      <c r="H25" s="187">
        <v>0.05513026696687038</v>
      </c>
      <c r="J25" s="200" t="s">
        <v>21</v>
      </c>
      <c r="K25" s="201">
        <v>1262891</v>
      </c>
      <c r="L25" s="187">
        <v>-0.4085038539557553</v>
      </c>
    </row>
    <row r="26" spans="2:12" s="49" customFormat="1" ht="19.5" customHeight="1">
      <c r="B26" s="194" t="s">
        <v>119</v>
      </c>
      <c r="C26" s="195">
        <v>662595</v>
      </c>
      <c r="D26" s="196">
        <v>0.11643647502658001</v>
      </c>
      <c r="E26" s="21"/>
      <c r="F26" s="194" t="s">
        <v>20</v>
      </c>
      <c r="G26" s="62">
        <v>12870</v>
      </c>
      <c r="H26" s="187">
        <v>0.1240174672489083</v>
      </c>
      <c r="J26" s="200" t="s">
        <v>31</v>
      </c>
      <c r="K26" s="201">
        <v>707600</v>
      </c>
      <c r="L26" s="187">
        <v>-0.03543508339069923</v>
      </c>
    </row>
    <row r="27" spans="2:12" s="49" customFormat="1" ht="19.5" customHeight="1">
      <c r="B27" s="194" t="s">
        <v>27</v>
      </c>
      <c r="C27" s="195">
        <v>635323</v>
      </c>
      <c r="D27" s="196">
        <v>0.07739568989492678</v>
      </c>
      <c r="E27" s="21"/>
      <c r="F27" s="194" t="s">
        <v>21</v>
      </c>
      <c r="G27" s="62">
        <v>12160</v>
      </c>
      <c r="H27" s="187">
        <v>-0.02235086026692394</v>
      </c>
      <c r="J27" s="200" t="s">
        <v>34</v>
      </c>
      <c r="K27" s="201">
        <v>478085</v>
      </c>
      <c r="L27" s="187">
        <v>-0.03285679317536772</v>
      </c>
    </row>
    <row r="28" spans="2:12" s="49" customFormat="1" ht="19.5" customHeight="1">
      <c r="B28" s="194" t="s">
        <v>32</v>
      </c>
      <c r="C28" s="195">
        <v>580685</v>
      </c>
      <c r="D28" s="196">
        <v>0.07060023009188926</v>
      </c>
      <c r="E28" s="21"/>
      <c r="F28" s="194" t="s">
        <v>32</v>
      </c>
      <c r="G28" s="62">
        <v>11964</v>
      </c>
      <c r="H28" s="187">
        <v>0.1125162730146922</v>
      </c>
      <c r="J28" s="200" t="s">
        <v>28</v>
      </c>
      <c r="K28" s="201">
        <v>326238</v>
      </c>
      <c r="L28" s="187">
        <v>3.3542523090064598</v>
      </c>
    </row>
    <row r="29" spans="2:12" s="49" customFormat="1" ht="19.5" customHeight="1">
      <c r="B29" s="194" t="s">
        <v>34</v>
      </c>
      <c r="C29" s="195">
        <v>565556</v>
      </c>
      <c r="D29" s="196">
        <v>0.10571375504658005</v>
      </c>
      <c r="E29" s="21"/>
      <c r="F29" s="194" t="s">
        <v>31</v>
      </c>
      <c r="G29" s="62">
        <v>10246</v>
      </c>
      <c r="H29" s="187">
        <v>0.06818181818181818</v>
      </c>
      <c r="J29" s="200" t="s">
        <v>25</v>
      </c>
      <c r="K29" s="201">
        <v>283220</v>
      </c>
      <c r="L29" s="187">
        <v>0.3411434903256968</v>
      </c>
    </row>
    <row r="30" spans="2:12" s="49" customFormat="1" ht="19.5" customHeight="1">
      <c r="B30" s="194" t="s">
        <v>31</v>
      </c>
      <c r="C30" s="195">
        <v>553161</v>
      </c>
      <c r="D30" s="196">
        <v>0.03551939676555214</v>
      </c>
      <c r="E30" s="21"/>
      <c r="F30" s="194" t="s">
        <v>34</v>
      </c>
      <c r="G30" s="62">
        <v>9026</v>
      </c>
      <c r="H30" s="187">
        <v>-0.005728133950209297</v>
      </c>
      <c r="J30" s="200" t="s">
        <v>43</v>
      </c>
      <c r="K30" s="201">
        <v>254552</v>
      </c>
      <c r="L30" s="187">
        <v>-0.2823193407144891</v>
      </c>
    </row>
    <row r="31" spans="2:12" s="49" customFormat="1" ht="19.5" customHeight="1">
      <c r="B31" s="194" t="s">
        <v>26</v>
      </c>
      <c r="C31" s="195">
        <v>495178</v>
      </c>
      <c r="D31" s="196">
        <v>0.005966589536426262</v>
      </c>
      <c r="E31" s="21"/>
      <c r="F31" s="194" t="s">
        <v>26</v>
      </c>
      <c r="G31" s="62">
        <v>8819</v>
      </c>
      <c r="H31" s="187">
        <v>-0.026278017003422766</v>
      </c>
      <c r="J31" s="200" t="s">
        <v>39</v>
      </c>
      <c r="K31" s="201">
        <v>216661</v>
      </c>
      <c r="L31" s="187">
        <v>0.30833937198067635</v>
      </c>
    </row>
    <row r="32" spans="2:12" s="49" customFormat="1" ht="19.5" customHeight="1">
      <c r="B32" s="194" t="s">
        <v>25</v>
      </c>
      <c r="C32" s="195">
        <v>491590</v>
      </c>
      <c r="D32" s="196">
        <v>0.23827132194953615</v>
      </c>
      <c r="E32" s="21"/>
      <c r="F32" s="194" t="s">
        <v>25</v>
      </c>
      <c r="G32" s="62">
        <v>8779</v>
      </c>
      <c r="H32" s="187">
        <v>0.13175196596622404</v>
      </c>
      <c r="J32" s="200" t="s">
        <v>27</v>
      </c>
      <c r="K32" s="201">
        <v>97674</v>
      </c>
      <c r="L32" s="187">
        <v>-0.24187927381109464</v>
      </c>
    </row>
    <row r="33" spans="2:12" s="49" customFormat="1" ht="19.5" customHeight="1">
      <c r="B33" s="194" t="s">
        <v>120</v>
      </c>
      <c r="C33" s="195">
        <v>483456</v>
      </c>
      <c r="D33" s="196">
        <v>0.25132909197264686</v>
      </c>
      <c r="E33" s="21"/>
      <c r="F33" s="194" t="s">
        <v>27</v>
      </c>
      <c r="G33" s="62">
        <v>8590</v>
      </c>
      <c r="H33" s="187">
        <v>-0.01230309302058181</v>
      </c>
      <c r="J33" s="200" t="s">
        <v>56</v>
      </c>
      <c r="K33" s="201">
        <v>83466</v>
      </c>
      <c r="L33" s="187">
        <v>-0.030884982467547548</v>
      </c>
    </row>
    <row r="34" spans="2:12" s="49" customFormat="1" ht="19.5" customHeight="1">
      <c r="B34" s="194" t="s">
        <v>33</v>
      </c>
      <c r="C34" s="195">
        <v>306015</v>
      </c>
      <c r="D34" s="196">
        <v>-0.025131887456037515</v>
      </c>
      <c r="E34" s="21"/>
      <c r="F34" s="194" t="s">
        <v>59</v>
      </c>
      <c r="G34" s="62">
        <v>8376</v>
      </c>
      <c r="H34" s="187">
        <v>0.15562913907284767</v>
      </c>
      <c r="J34" s="200" t="s">
        <v>119</v>
      </c>
      <c r="K34" s="201">
        <v>56265</v>
      </c>
      <c r="L34" s="187">
        <v>0.20430222602739725</v>
      </c>
    </row>
    <row r="35" spans="2:12" s="49" customFormat="1" ht="19.5" customHeight="1">
      <c r="B35" s="194" t="s">
        <v>44</v>
      </c>
      <c r="C35" s="195">
        <v>218040</v>
      </c>
      <c r="D35" s="196">
        <v>0.06339707668222454</v>
      </c>
      <c r="E35" s="21"/>
      <c r="F35" s="194" t="s">
        <v>120</v>
      </c>
      <c r="G35" s="62">
        <v>7726</v>
      </c>
      <c r="H35" s="187">
        <v>0.050299075584556825</v>
      </c>
      <c r="J35" s="200" t="s">
        <v>120</v>
      </c>
      <c r="K35" s="201">
        <v>37083</v>
      </c>
      <c r="L35" s="187">
        <v>0.06373884857003528</v>
      </c>
    </row>
    <row r="36" spans="2:12" s="49" customFormat="1" ht="19.5" customHeight="1">
      <c r="B36" s="194" t="s">
        <v>40</v>
      </c>
      <c r="C36" s="195">
        <v>183190</v>
      </c>
      <c r="D36" s="196">
        <v>0.0855896697422769</v>
      </c>
      <c r="E36" s="21"/>
      <c r="F36" s="194" t="s">
        <v>58</v>
      </c>
      <c r="G36" s="62">
        <v>7554</v>
      </c>
      <c r="H36" s="187">
        <v>0.21154771451483562</v>
      </c>
      <c r="J36" s="200" t="s">
        <v>40</v>
      </c>
      <c r="K36" s="201">
        <v>19960</v>
      </c>
      <c r="L36" s="187">
        <v>-0.6189748973942922</v>
      </c>
    </row>
    <row r="37" spans="2:12" s="49" customFormat="1" ht="19.5" customHeight="1">
      <c r="B37" s="194" t="s">
        <v>35</v>
      </c>
      <c r="C37" s="195">
        <v>179550</v>
      </c>
      <c r="D37" s="196">
        <v>0.16536424528791735</v>
      </c>
      <c r="E37" s="21"/>
      <c r="F37" s="194" t="s">
        <v>33</v>
      </c>
      <c r="G37" s="62">
        <v>7427</v>
      </c>
      <c r="H37" s="187">
        <v>-0.022119815668202765</v>
      </c>
      <c r="J37" s="200" t="s">
        <v>26</v>
      </c>
      <c r="K37" s="201">
        <v>16919</v>
      </c>
      <c r="L37" s="187">
        <v>-0.35277915917524194</v>
      </c>
    </row>
    <row r="38" spans="2:12" s="49" customFormat="1" ht="19.5" customHeight="1">
      <c r="B38" s="194" t="s">
        <v>43</v>
      </c>
      <c r="C38" s="195">
        <v>176765</v>
      </c>
      <c r="D38" s="196">
        <v>0.1444433653815027</v>
      </c>
      <c r="E38" s="21"/>
      <c r="F38" s="194" t="s">
        <v>95</v>
      </c>
      <c r="G38" s="62">
        <v>7117</v>
      </c>
      <c r="H38" s="187">
        <v>-0.07846691700116536</v>
      </c>
      <c r="J38" s="200" t="s">
        <v>44</v>
      </c>
      <c r="K38" s="201">
        <v>13504</v>
      </c>
      <c r="L38" s="187">
        <v>-0.952815882710571</v>
      </c>
    </row>
    <row r="39" spans="2:12" s="49" customFormat="1" ht="19.5" customHeight="1">
      <c r="B39" s="194" t="s">
        <v>39</v>
      </c>
      <c r="C39" s="195">
        <v>148453</v>
      </c>
      <c r="D39" s="196">
        <v>0.1576095008616589</v>
      </c>
      <c r="E39" s="21"/>
      <c r="F39" s="194" t="s">
        <v>43</v>
      </c>
      <c r="G39" s="62">
        <v>6059</v>
      </c>
      <c r="H39" s="187">
        <v>0.14601853603177606</v>
      </c>
      <c r="J39" s="200" t="s">
        <v>32</v>
      </c>
      <c r="K39" s="201">
        <v>5226</v>
      </c>
      <c r="L39" s="187">
        <v>0.1796839729119639</v>
      </c>
    </row>
    <row r="40" spans="2:12" s="49" customFormat="1" ht="19.5" customHeight="1">
      <c r="B40" s="194" t="s">
        <v>56</v>
      </c>
      <c r="C40" s="195">
        <v>77481</v>
      </c>
      <c r="D40" s="196">
        <v>0.09766670916741042</v>
      </c>
      <c r="E40" s="21"/>
      <c r="F40" s="194" t="s">
        <v>45</v>
      </c>
      <c r="G40" s="62">
        <v>6047</v>
      </c>
      <c r="H40" s="187">
        <v>0.025784563189143343</v>
      </c>
      <c r="J40" s="200" t="s">
        <v>59</v>
      </c>
      <c r="K40" s="201">
        <v>3088</v>
      </c>
      <c r="L40" s="187">
        <v>-0.11997720148190368</v>
      </c>
    </row>
    <row r="41" spans="2:12" s="49" customFormat="1" ht="19.5" customHeight="1">
      <c r="B41" s="194" t="s">
        <v>45</v>
      </c>
      <c r="C41" s="195">
        <v>77399</v>
      </c>
      <c r="D41" s="196">
        <v>0.7317149569303054</v>
      </c>
      <c r="E41" s="21"/>
      <c r="F41" s="194" t="s">
        <v>44</v>
      </c>
      <c r="G41" s="62">
        <v>5726</v>
      </c>
      <c r="H41" s="187">
        <v>-0.0019173784207774098</v>
      </c>
      <c r="J41" s="200" t="s">
        <v>57</v>
      </c>
      <c r="K41" s="201">
        <v>2181</v>
      </c>
      <c r="L41" s="187">
        <v>0.4686868686868687</v>
      </c>
    </row>
    <row r="42" spans="2:12" s="49" customFormat="1" ht="19.5" customHeight="1">
      <c r="B42" s="194" t="s">
        <v>38</v>
      </c>
      <c r="C42" s="195">
        <v>55791</v>
      </c>
      <c r="D42" s="196">
        <v>0.808167233835683</v>
      </c>
      <c r="E42" s="21"/>
      <c r="F42" s="194" t="s">
        <v>40</v>
      </c>
      <c r="G42" s="62">
        <v>5681</v>
      </c>
      <c r="H42" s="187">
        <v>0.12807783955520255</v>
      </c>
      <c r="J42" s="200" t="s">
        <v>33</v>
      </c>
      <c r="K42" s="201">
        <v>2108</v>
      </c>
      <c r="L42" s="187">
        <v>-0.6498920445108786</v>
      </c>
    </row>
    <row r="43" spans="2:12" s="49" customFormat="1" ht="19.5" customHeight="1">
      <c r="B43" s="194" t="s">
        <v>36</v>
      </c>
      <c r="C43" s="195">
        <v>40023</v>
      </c>
      <c r="D43" s="196">
        <v>0.2026141826923077</v>
      </c>
      <c r="E43" s="21"/>
      <c r="F43" s="194" t="s">
        <v>39</v>
      </c>
      <c r="G43" s="62">
        <v>5228</v>
      </c>
      <c r="H43" s="187">
        <v>0.18602540834845735</v>
      </c>
      <c r="J43" s="200" t="s">
        <v>99</v>
      </c>
      <c r="K43" s="201">
        <v>1640</v>
      </c>
      <c r="L43" s="187">
        <v>-0.31409452112086994</v>
      </c>
    </row>
    <row r="44" spans="2:12" s="49" customFormat="1" ht="19.5" customHeight="1">
      <c r="B44" s="194" t="s">
        <v>61</v>
      </c>
      <c r="C44" s="195">
        <v>23809</v>
      </c>
      <c r="D44" s="196">
        <v>0.27498125736317874</v>
      </c>
      <c r="E44" s="21"/>
      <c r="F44" s="194" t="s">
        <v>35</v>
      </c>
      <c r="G44" s="62">
        <v>5057</v>
      </c>
      <c r="H44" s="187">
        <v>0.10874808156106117</v>
      </c>
      <c r="J44" s="200" t="s">
        <v>38</v>
      </c>
      <c r="K44" s="205">
        <v>554</v>
      </c>
      <c r="L44" s="187" t="s">
        <v>122</v>
      </c>
    </row>
    <row r="45" spans="2:12" s="49" customFormat="1" ht="19.5" customHeight="1">
      <c r="B45" s="194" t="s">
        <v>57</v>
      </c>
      <c r="C45" s="195">
        <v>16777</v>
      </c>
      <c r="D45" s="196">
        <v>0.1302971097487031</v>
      </c>
      <c r="E45" s="21"/>
      <c r="F45" s="194" t="s">
        <v>37</v>
      </c>
      <c r="G45" s="62">
        <v>4875</v>
      </c>
      <c r="H45" s="187">
        <v>-0.02538984406237505</v>
      </c>
      <c r="J45" s="200" t="s">
        <v>67</v>
      </c>
      <c r="K45" s="201">
        <v>300</v>
      </c>
      <c r="L45" s="187" t="s">
        <v>122</v>
      </c>
    </row>
    <row r="46" spans="2:12" s="49" customFormat="1" ht="19.5" customHeight="1">
      <c r="B46" s="194" t="s">
        <v>58</v>
      </c>
      <c r="C46" s="195">
        <v>15334</v>
      </c>
      <c r="D46" s="196">
        <v>0.07335853282934342</v>
      </c>
      <c r="E46" s="21"/>
      <c r="F46" s="194" t="s">
        <v>42</v>
      </c>
      <c r="G46" s="62">
        <v>3920</v>
      </c>
      <c r="H46" s="187">
        <v>-0.10563540953684691</v>
      </c>
      <c r="J46" s="200" t="s">
        <v>65</v>
      </c>
      <c r="K46" s="201">
        <v>0</v>
      </c>
      <c r="L46" s="187" t="s">
        <v>122</v>
      </c>
    </row>
    <row r="47" spans="2:12" s="49" customFormat="1" ht="19.5" customHeight="1">
      <c r="B47" s="194" t="s">
        <v>99</v>
      </c>
      <c r="C47" s="195">
        <v>11623</v>
      </c>
      <c r="D47" s="196">
        <v>0.1503365003958828</v>
      </c>
      <c r="E47" s="21"/>
      <c r="F47" s="194" t="s">
        <v>38</v>
      </c>
      <c r="G47" s="62">
        <v>2986</v>
      </c>
      <c r="H47" s="187">
        <v>0.3107989464442493</v>
      </c>
      <c r="J47" s="200" t="s">
        <v>36</v>
      </c>
      <c r="K47" s="201">
        <v>0</v>
      </c>
      <c r="L47" s="187" t="s">
        <v>122</v>
      </c>
    </row>
    <row r="48" spans="2:12" s="49" customFormat="1" ht="19.5" customHeight="1">
      <c r="B48" s="194" t="s">
        <v>37</v>
      </c>
      <c r="C48" s="195">
        <v>10875</v>
      </c>
      <c r="D48" s="196">
        <v>0.025073051182957867</v>
      </c>
      <c r="E48" s="21"/>
      <c r="F48" s="194" t="s">
        <v>36</v>
      </c>
      <c r="G48" s="62">
        <v>2163</v>
      </c>
      <c r="H48" s="187">
        <v>0.0505099562894609</v>
      </c>
      <c r="J48" s="200" t="s">
        <v>37</v>
      </c>
      <c r="K48" s="201">
        <v>0</v>
      </c>
      <c r="L48" s="187" t="s">
        <v>122</v>
      </c>
    </row>
    <row r="49" spans="2:12" s="49" customFormat="1" ht="19.5" customHeight="1">
      <c r="B49" s="194" t="s">
        <v>42</v>
      </c>
      <c r="C49" s="195">
        <v>9153</v>
      </c>
      <c r="D49" s="196">
        <v>-0.25688073394495414</v>
      </c>
      <c r="E49" s="21"/>
      <c r="F49" s="194" t="s">
        <v>56</v>
      </c>
      <c r="G49" s="62">
        <v>2100</v>
      </c>
      <c r="H49" s="187">
        <v>0.039603960396039604</v>
      </c>
      <c r="J49" s="200" t="s">
        <v>61</v>
      </c>
      <c r="K49" s="201">
        <v>0</v>
      </c>
      <c r="L49" s="187" t="s">
        <v>122</v>
      </c>
    </row>
    <row r="50" spans="2:12" s="49" customFormat="1" ht="19.5" customHeight="1">
      <c r="B50" s="194" t="s">
        <v>65</v>
      </c>
      <c r="C50" s="195">
        <v>6135</v>
      </c>
      <c r="D50" s="196">
        <v>0.0062325733967525014</v>
      </c>
      <c r="E50" s="21"/>
      <c r="F50" s="194" t="s">
        <v>57</v>
      </c>
      <c r="G50" s="62">
        <v>1735</v>
      </c>
      <c r="H50" s="187">
        <v>0.042042042042042045</v>
      </c>
      <c r="J50" s="200" t="s">
        <v>58</v>
      </c>
      <c r="K50" s="201">
        <v>0</v>
      </c>
      <c r="L50" s="187" t="s">
        <v>122</v>
      </c>
    </row>
    <row r="51" spans="2:12" s="49" customFormat="1" ht="19.5" customHeight="1">
      <c r="B51" s="194" t="s">
        <v>67</v>
      </c>
      <c r="C51" s="195">
        <v>95</v>
      </c>
      <c r="D51" s="196">
        <v>-0.5869565217391305</v>
      </c>
      <c r="E51" s="21"/>
      <c r="F51" s="194" t="s">
        <v>61</v>
      </c>
      <c r="G51" s="62">
        <v>1392</v>
      </c>
      <c r="H51" s="187">
        <v>-0.03667820069204152</v>
      </c>
      <c r="J51" s="200" t="s">
        <v>42</v>
      </c>
      <c r="K51" s="201">
        <v>0</v>
      </c>
      <c r="L51" s="187" t="s">
        <v>122</v>
      </c>
    </row>
    <row r="52" spans="2:12" s="49" customFormat="1" ht="19.5" customHeight="1">
      <c r="B52" s="194" t="s">
        <v>41</v>
      </c>
      <c r="C52" s="195">
        <v>0</v>
      </c>
      <c r="D52" s="196" t="s">
        <v>122</v>
      </c>
      <c r="E52" s="21"/>
      <c r="F52" s="194" t="s">
        <v>99</v>
      </c>
      <c r="G52" s="62">
        <v>1376</v>
      </c>
      <c r="H52" s="187">
        <v>0.1008</v>
      </c>
      <c r="J52" s="200" t="s">
        <v>95</v>
      </c>
      <c r="K52" s="201">
        <v>0</v>
      </c>
      <c r="L52" s="187" t="s">
        <v>122</v>
      </c>
    </row>
    <row r="53" spans="2:12" s="49" customFormat="1" ht="19.5" customHeight="1" thickBot="1">
      <c r="B53" s="194" t="s">
        <v>95</v>
      </c>
      <c r="C53" s="195">
        <v>0</v>
      </c>
      <c r="D53" s="196" t="s">
        <v>122</v>
      </c>
      <c r="E53" s="21"/>
      <c r="F53" s="194" t="s">
        <v>65</v>
      </c>
      <c r="G53" s="62">
        <v>614</v>
      </c>
      <c r="H53" s="187">
        <v>0.08865248226950355</v>
      </c>
      <c r="J53" s="200" t="s">
        <v>41</v>
      </c>
      <c r="K53" s="201">
        <v>0</v>
      </c>
      <c r="L53" s="187" t="s">
        <v>122</v>
      </c>
    </row>
    <row r="54" spans="1:21" s="9" customFormat="1" ht="21.75" customHeight="1" thickBot="1">
      <c r="A54"/>
      <c r="B54" s="190" t="s">
        <v>46</v>
      </c>
      <c r="C54" s="192">
        <v>89349098</v>
      </c>
      <c r="D54" s="191">
        <v>0.07946871577469715</v>
      </c>
      <c r="E54" s="58"/>
      <c r="F54" s="190" t="s">
        <v>46</v>
      </c>
      <c r="G54" s="192">
        <v>1107177</v>
      </c>
      <c r="H54" s="191">
        <v>0.0458138711124755</v>
      </c>
      <c r="I54" s="49"/>
      <c r="J54" s="190" t="s">
        <v>46</v>
      </c>
      <c r="K54" s="192">
        <v>293638306</v>
      </c>
      <c r="L54" s="191">
        <v>-0.03786430147768762</v>
      </c>
      <c r="M54" s="49"/>
      <c r="N54" s="49"/>
      <c r="O54" s="49"/>
      <c r="P54" s="49"/>
      <c r="Q54" s="49"/>
      <c r="R54" s="49"/>
      <c r="S54" s="49"/>
      <c r="T54" s="49"/>
      <c r="U54" s="49"/>
    </row>
    <row r="55" spans="2:18" ht="12.75">
      <c r="B55" s="6"/>
      <c r="C55" s="66"/>
      <c r="E55" s="19"/>
      <c r="F55" s="4"/>
      <c r="G55" s="66"/>
      <c r="H55" s="49"/>
      <c r="J55" s="49"/>
      <c r="K55" s="66"/>
      <c r="L55" s="67"/>
      <c r="N55" s="57"/>
      <c r="P55" s="4"/>
      <c r="Q55" s="26"/>
      <c r="R55" s="7"/>
    </row>
    <row r="56" spans="2:16" ht="12.75">
      <c r="B56" s="8" t="s">
        <v>74</v>
      </c>
      <c r="H56" s="26"/>
      <c r="P56" s="4"/>
    </row>
    <row r="57" spans="8:19" ht="12.75">
      <c r="H57" s="26"/>
      <c r="R57" s="27"/>
      <c r="S57" s="25"/>
    </row>
    <row r="58" spans="2:8" ht="12.75">
      <c r="B58" s="203" t="s">
        <v>117</v>
      </c>
      <c r="H58" s="26"/>
    </row>
    <row r="59" spans="8:19" ht="12.75">
      <c r="H59" s="26"/>
      <c r="I59" s="58"/>
      <c r="N59" s="58"/>
      <c r="P59" s="19"/>
      <c r="Q59" s="19"/>
      <c r="S59" s="19"/>
    </row>
    <row r="60" spans="6:12" ht="12.75">
      <c r="F60" s="19"/>
      <c r="G60" s="58"/>
      <c r="J60" s="58"/>
      <c r="L60" s="19"/>
    </row>
  </sheetData>
  <mergeCells count="5">
    <mergeCell ref="K6:L6"/>
    <mergeCell ref="D2:J2"/>
    <mergeCell ref="F4:I4"/>
    <mergeCell ref="C6:D6"/>
    <mergeCell ref="G6:H6"/>
  </mergeCells>
  <printOptions horizontalCentered="1" verticalCentered="1"/>
  <pageMargins left="0.75" right="0.75" top="1" bottom="1" header="0" footer="0"/>
  <pageSetup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7</v>
      </c>
      <c r="C4" s="98" t="s">
        <v>8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77</v>
      </c>
      <c r="B5" s="65" t="s">
        <v>22</v>
      </c>
      <c r="C5" s="99">
        <f>K42</f>
        <v>2678595</v>
      </c>
      <c r="D5" s="21"/>
      <c r="E5" s="74" t="s">
        <v>90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25</v>
      </c>
      <c r="K5" s="102">
        <v>586239</v>
      </c>
    </row>
    <row r="6" spans="1:11" s="49" customFormat="1" ht="19.5" customHeight="1">
      <c r="A6" s="49" t="s">
        <v>77</v>
      </c>
      <c r="B6" s="65" t="s">
        <v>12</v>
      </c>
      <c r="C6" s="99">
        <f>K30</f>
        <v>12046277</v>
      </c>
      <c r="D6" s="21"/>
      <c r="E6" s="75"/>
      <c r="F6" s="84" t="s">
        <v>62</v>
      </c>
      <c r="G6" s="82" t="e">
        <f>LOOKUP(F6,PAXAPTOS,PAXTOT)</f>
        <v>#REF!</v>
      </c>
      <c r="H6" s="103" t="e">
        <f>G6/C52-1</f>
        <v>#REF!</v>
      </c>
      <c r="I6" s="9"/>
      <c r="J6" s="101" t="s">
        <v>65</v>
      </c>
      <c r="K6" s="102">
        <v>15055</v>
      </c>
    </row>
    <row r="7" spans="1:11" s="49" customFormat="1" ht="19.5" customHeight="1">
      <c r="A7" s="49" t="s">
        <v>77</v>
      </c>
      <c r="B7" s="104" t="s">
        <v>64</v>
      </c>
      <c r="C7" s="99">
        <f>K21</f>
        <v>1117447</v>
      </c>
      <c r="D7" s="21"/>
      <c r="E7" s="76"/>
      <c r="F7" s="69" t="s">
        <v>58</v>
      </c>
      <c r="G7" s="82" t="e">
        <f>LOOKUP(F7,PAXAPTOS,PAXTOT)</f>
        <v>#REF!</v>
      </c>
      <c r="H7" s="103" t="e">
        <f>G7/C50-1</f>
        <v>#REF!</v>
      </c>
      <c r="I7" s="9"/>
      <c r="J7" s="101" t="s">
        <v>15</v>
      </c>
      <c r="K7" s="102">
        <v>8571144</v>
      </c>
    </row>
    <row r="8" spans="1:11" s="49" customFormat="1" ht="19.5" customHeight="1">
      <c r="A8" s="49" t="s">
        <v>77</v>
      </c>
      <c r="B8" s="65" t="s">
        <v>29</v>
      </c>
      <c r="C8" s="99">
        <f>K19</f>
        <v>590931</v>
      </c>
      <c r="D8" s="21"/>
      <c r="E8" s="76"/>
      <c r="F8" s="69" t="s">
        <v>60</v>
      </c>
      <c r="G8" s="82" t="e">
        <f>LOOKUP(F8,PAXAPTOS,PAXTOT)</f>
        <v>#REF!</v>
      </c>
      <c r="H8" s="103" t="e">
        <f>G8/C51-1</f>
        <v>#REF!</v>
      </c>
      <c r="I8" s="9"/>
      <c r="J8" s="101" t="s">
        <v>96</v>
      </c>
      <c r="K8" s="102">
        <v>830930</v>
      </c>
    </row>
    <row r="9" spans="1:11" s="49" customFormat="1" ht="19.5" customHeight="1">
      <c r="A9" s="49" t="s">
        <v>77</v>
      </c>
      <c r="B9" s="65" t="s">
        <v>37</v>
      </c>
      <c r="C9" s="99">
        <f>K14</f>
        <v>19328</v>
      </c>
      <c r="D9" s="21"/>
      <c r="E9" s="77" t="s">
        <v>76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97</v>
      </c>
      <c r="K9" s="102">
        <v>943992</v>
      </c>
    </row>
    <row r="10" spans="1:11" s="49" customFormat="1" ht="19.5" customHeight="1">
      <c r="A10" s="49" t="s">
        <v>77</v>
      </c>
      <c r="B10" s="65" t="s">
        <v>26</v>
      </c>
      <c r="C10" s="99">
        <f>K8</f>
        <v>830930</v>
      </c>
      <c r="D10" s="21"/>
      <c r="E10" s="76"/>
      <c r="F10" s="69" t="s">
        <v>10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98</v>
      </c>
      <c r="K10" s="102">
        <v>82596</v>
      </c>
    </row>
    <row r="11" spans="1:11" s="49" customFormat="1" ht="19.5" customHeight="1">
      <c r="A11" s="105" t="s">
        <v>77</v>
      </c>
      <c r="B11" s="106"/>
      <c r="C11" s="107">
        <f>SUM(C5:C10)</f>
        <v>17283508</v>
      </c>
      <c r="D11" s="21"/>
      <c r="E11" s="76"/>
      <c r="F11" s="69" t="s">
        <v>14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9</v>
      </c>
      <c r="K11" s="102">
        <v>24558138</v>
      </c>
    </row>
    <row r="12" spans="1:11" s="49" customFormat="1" ht="19.5" customHeight="1">
      <c r="A12" s="49" t="s">
        <v>84</v>
      </c>
      <c r="B12" s="65" t="s">
        <v>35</v>
      </c>
      <c r="C12" s="99">
        <f>K50</f>
        <v>215213</v>
      </c>
      <c r="D12" s="21"/>
      <c r="E12" s="76"/>
      <c r="F12" s="69" t="s">
        <v>19</v>
      </c>
      <c r="G12" s="82" t="e">
        <f t="shared" si="0"/>
        <v>#REF!</v>
      </c>
      <c r="H12" s="103" t="e">
        <f>G12/C20-1</f>
        <v>#REF!</v>
      </c>
      <c r="I12" s="9"/>
      <c r="J12" s="101" t="s">
        <v>16</v>
      </c>
      <c r="K12" s="102">
        <v>3395773</v>
      </c>
    </row>
    <row r="13" spans="1:11" s="49" customFormat="1" ht="19.5" customHeight="1">
      <c r="A13" s="105" t="s">
        <v>84</v>
      </c>
      <c r="B13" s="106"/>
      <c r="C13" s="107">
        <f>SUM(C12)</f>
        <v>215213</v>
      </c>
      <c r="D13" s="21"/>
      <c r="E13" s="76"/>
      <c r="F13" s="69" t="s">
        <v>17</v>
      </c>
      <c r="G13" s="82" t="e">
        <f t="shared" si="0"/>
        <v>#REF!</v>
      </c>
      <c r="H13" s="103" t="e">
        <f>G13/C24-1</f>
        <v>#REF!</v>
      </c>
      <c r="I13" s="9"/>
      <c r="J13" s="101" t="s">
        <v>99</v>
      </c>
      <c r="K13" s="102">
        <v>15772</v>
      </c>
    </row>
    <row r="14" spans="1:11" s="49" customFormat="1" ht="19.5" customHeight="1">
      <c r="A14" s="49" t="s">
        <v>79</v>
      </c>
      <c r="B14" s="104" t="s">
        <v>63</v>
      </c>
      <c r="C14" s="99">
        <f>K34</f>
        <v>20416083</v>
      </c>
      <c r="D14" s="21"/>
      <c r="E14" s="76"/>
      <c r="F14" s="69" t="s">
        <v>23</v>
      </c>
      <c r="G14" s="82" t="e">
        <f t="shared" si="0"/>
        <v>#REF!</v>
      </c>
      <c r="H14" s="103" t="e">
        <f>G14/C19-1</f>
        <v>#REF!</v>
      </c>
      <c r="I14" s="9"/>
      <c r="J14" s="101" t="s">
        <v>100</v>
      </c>
      <c r="K14" s="102">
        <v>19328</v>
      </c>
    </row>
    <row r="15" spans="1:11" s="49" customFormat="1" ht="19.5" customHeight="1">
      <c r="A15" s="49" t="s">
        <v>79</v>
      </c>
      <c r="B15" s="65" t="s">
        <v>20</v>
      </c>
      <c r="C15" s="99">
        <f>K32</f>
        <v>2631334</v>
      </c>
      <c r="D15" s="21"/>
      <c r="E15" s="76"/>
      <c r="F15" s="69" t="s">
        <v>31</v>
      </c>
      <c r="G15" s="82" t="e">
        <f t="shared" si="0"/>
        <v>#REF!</v>
      </c>
      <c r="H15" s="103" t="e">
        <f>G15/C21-1</f>
        <v>#REF!</v>
      </c>
      <c r="I15" s="9"/>
      <c r="J15" s="101" t="s">
        <v>101</v>
      </c>
      <c r="K15" s="102">
        <v>144498</v>
      </c>
    </row>
    <row r="16" spans="1:11" s="49" customFormat="1" ht="19.5" customHeight="1">
      <c r="A16" s="49" t="s">
        <v>79</v>
      </c>
      <c r="B16" s="65" t="s">
        <v>18</v>
      </c>
      <c r="C16" s="99">
        <f>K20</f>
        <v>4171580</v>
      </c>
      <c r="D16" s="21"/>
      <c r="E16" s="76"/>
      <c r="F16" s="69" t="s">
        <v>56</v>
      </c>
      <c r="G16" s="82" t="e">
        <f t="shared" si="0"/>
        <v>#REF!</v>
      </c>
      <c r="H16" s="103" t="e">
        <f>G16/C25-1</f>
        <v>#REF!</v>
      </c>
      <c r="I16" s="9"/>
      <c r="J16" s="101" t="s">
        <v>102</v>
      </c>
      <c r="K16" s="102">
        <v>3917109</v>
      </c>
    </row>
    <row r="17" spans="1:11" s="49" customFormat="1" ht="19.5" customHeight="1">
      <c r="A17" s="105" t="s">
        <v>79</v>
      </c>
      <c r="B17" s="106"/>
      <c r="C17" s="107">
        <f>SUM(C14:C16)</f>
        <v>27218997</v>
      </c>
      <c r="D17" s="21"/>
      <c r="E17" s="76"/>
      <c r="F17" s="69" t="s">
        <v>57</v>
      </c>
      <c r="G17" s="82" t="e">
        <f t="shared" si="0"/>
        <v>#REF!</v>
      </c>
      <c r="H17" s="103" t="e">
        <f>G17/C22-1</f>
        <v>#REF!</v>
      </c>
      <c r="I17" s="9"/>
      <c r="J17" s="101" t="s">
        <v>28</v>
      </c>
      <c r="K17" s="102">
        <v>2962988</v>
      </c>
    </row>
    <row r="18" spans="1:11" s="49" customFormat="1" ht="19.5" customHeight="1">
      <c r="A18" s="49" t="s">
        <v>76</v>
      </c>
      <c r="B18" s="65" t="s">
        <v>14</v>
      </c>
      <c r="C18" s="99">
        <f>K44</f>
        <v>8632178</v>
      </c>
      <c r="D18" s="21"/>
      <c r="E18" s="77" t="s">
        <v>75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10</v>
      </c>
      <c r="K18" s="102">
        <v>9467494</v>
      </c>
    </row>
    <row r="19" spans="1:11" s="49" customFormat="1" ht="19.5" customHeight="1">
      <c r="A19" s="49" t="s">
        <v>76</v>
      </c>
      <c r="B19" s="65" t="s">
        <v>23</v>
      </c>
      <c r="C19" s="99">
        <f>K43</f>
        <v>3368988</v>
      </c>
      <c r="D19" s="21"/>
      <c r="E19" s="76"/>
      <c r="F19" s="69" t="s">
        <v>9</v>
      </c>
      <c r="G19" s="82" t="e">
        <f t="shared" si="0"/>
        <v>#REF!</v>
      </c>
      <c r="H19" s="103" t="e">
        <f>G19/C38-1</f>
        <v>#REF!</v>
      </c>
      <c r="I19" s="9"/>
      <c r="J19" s="101" t="s">
        <v>103</v>
      </c>
      <c r="K19" s="102">
        <v>590931</v>
      </c>
    </row>
    <row r="20" spans="1:11" s="49" customFormat="1" ht="19.5" customHeight="1">
      <c r="A20" s="49" t="s">
        <v>76</v>
      </c>
      <c r="B20" s="65" t="s">
        <v>19</v>
      </c>
      <c r="C20" s="99">
        <f>K24</f>
        <v>5517136</v>
      </c>
      <c r="D20" s="21"/>
      <c r="E20" s="76"/>
      <c r="F20" s="69" t="s">
        <v>28</v>
      </c>
      <c r="G20" s="82" t="e">
        <f t="shared" si="0"/>
        <v>#REF!</v>
      </c>
      <c r="H20" s="103" t="e">
        <f>G20/C37-1</f>
        <v>#REF!</v>
      </c>
      <c r="I20" s="9"/>
      <c r="J20" s="101" t="s">
        <v>104</v>
      </c>
      <c r="K20" s="102">
        <v>4171580</v>
      </c>
    </row>
    <row r="21" spans="1:11" s="49" customFormat="1" ht="19.5" customHeight="1">
      <c r="A21" s="49" t="s">
        <v>76</v>
      </c>
      <c r="B21" s="65" t="s">
        <v>31</v>
      </c>
      <c r="C21" s="99">
        <f>K23</f>
        <v>1015667</v>
      </c>
      <c r="D21" s="21"/>
      <c r="E21" s="76"/>
      <c r="F21" s="69" t="s">
        <v>32</v>
      </c>
      <c r="G21" s="82" t="e">
        <f t="shared" si="0"/>
        <v>#REF!</v>
      </c>
      <c r="H21" s="103" t="e">
        <f>G21/C36-1</f>
        <v>#REF!</v>
      </c>
      <c r="I21" s="9"/>
      <c r="J21" s="101" t="s">
        <v>105</v>
      </c>
      <c r="K21" s="102">
        <v>1117447</v>
      </c>
    </row>
    <row r="22" spans="1:11" s="49" customFormat="1" ht="19.5" customHeight="1">
      <c r="A22" s="49" t="s">
        <v>76</v>
      </c>
      <c r="B22" s="65" t="s">
        <v>57</v>
      </c>
      <c r="C22" s="99">
        <f>K22</f>
        <v>30774</v>
      </c>
      <c r="D22" s="21"/>
      <c r="E22" s="76"/>
      <c r="F22" s="69" t="s">
        <v>41</v>
      </c>
      <c r="G22" s="82" t="e">
        <f t="shared" si="0"/>
        <v>#REF!</v>
      </c>
      <c r="H22" s="103">
        <v>0</v>
      </c>
      <c r="I22" s="9"/>
      <c r="J22" s="101" t="s">
        <v>57</v>
      </c>
      <c r="K22" s="102">
        <v>30774</v>
      </c>
    </row>
    <row r="23" spans="1:11" s="49" customFormat="1" ht="19.5" customHeight="1">
      <c r="A23" s="49" t="s">
        <v>76</v>
      </c>
      <c r="B23" s="65" t="s">
        <v>10</v>
      </c>
      <c r="C23" s="99">
        <f>K18</f>
        <v>9467494</v>
      </c>
      <c r="D23" s="21"/>
      <c r="E23" s="77" t="s">
        <v>79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106</v>
      </c>
      <c r="K23" s="102">
        <v>1015667</v>
      </c>
    </row>
    <row r="24" spans="1:11" s="49" customFormat="1" ht="19.5" customHeight="1">
      <c r="A24" s="49" t="s">
        <v>76</v>
      </c>
      <c r="B24" s="65" t="s">
        <v>17</v>
      </c>
      <c r="C24" s="99">
        <f>K16</f>
        <v>3917109</v>
      </c>
      <c r="D24" s="21"/>
      <c r="E24" s="76"/>
      <c r="F24" s="69" t="s">
        <v>63</v>
      </c>
      <c r="G24" s="82" t="e">
        <f t="shared" si="0"/>
        <v>#REF!</v>
      </c>
      <c r="H24" s="103" t="e">
        <f>G24/C14-1</f>
        <v>#REF!</v>
      </c>
      <c r="I24" s="9"/>
      <c r="J24" s="101" t="s">
        <v>19</v>
      </c>
      <c r="K24" s="102">
        <v>5517136</v>
      </c>
    </row>
    <row r="25" spans="1:11" s="49" customFormat="1" ht="19.5" customHeight="1">
      <c r="A25" s="49" t="s">
        <v>76</v>
      </c>
      <c r="B25" s="65" t="s">
        <v>56</v>
      </c>
      <c r="C25" s="99">
        <f>K15</f>
        <v>144498</v>
      </c>
      <c r="D25" s="21"/>
      <c r="E25" s="76"/>
      <c r="F25" s="69" t="s">
        <v>18</v>
      </c>
      <c r="G25" s="82" t="e">
        <f t="shared" si="0"/>
        <v>#REF!</v>
      </c>
      <c r="H25" s="103" t="e">
        <f>G25/C16-1</f>
        <v>#REF!</v>
      </c>
      <c r="I25" s="9"/>
      <c r="J25" s="101" t="s">
        <v>38</v>
      </c>
      <c r="K25" s="102">
        <v>65187</v>
      </c>
    </row>
    <row r="26" spans="1:11" s="49" customFormat="1" ht="19.5" customHeight="1">
      <c r="A26" s="105" t="s">
        <v>76</v>
      </c>
      <c r="B26" s="106"/>
      <c r="C26" s="107">
        <f>SUM(C18:C25)</f>
        <v>32093844</v>
      </c>
      <c r="D26" s="21"/>
      <c r="E26" s="76"/>
      <c r="F26" s="69" t="s">
        <v>20</v>
      </c>
      <c r="G26" s="82" t="e">
        <f t="shared" si="0"/>
        <v>#REF!</v>
      </c>
      <c r="H26" s="103" t="e">
        <f>G26/C15-1</f>
        <v>#REF!</v>
      </c>
      <c r="I26" s="9"/>
      <c r="J26" s="101" t="s">
        <v>61</v>
      </c>
      <c r="K26" s="102">
        <v>38385</v>
      </c>
    </row>
    <row r="27" spans="1:11" s="49" customFormat="1" ht="19.5" customHeight="1">
      <c r="A27" s="49" t="s">
        <v>85</v>
      </c>
      <c r="B27" s="65" t="s">
        <v>33</v>
      </c>
      <c r="C27" s="99">
        <f>K40</f>
        <v>342559</v>
      </c>
      <c r="D27" s="21"/>
      <c r="E27" s="77" t="s">
        <v>77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62</v>
      </c>
      <c r="K27" s="102">
        <v>38718614</v>
      </c>
    </row>
    <row r="28" spans="1:11" s="49" customFormat="1" ht="19.5" customHeight="1">
      <c r="A28" s="105" t="s">
        <v>85</v>
      </c>
      <c r="B28" s="106"/>
      <c r="C28" s="107">
        <f>SUM(C27)</f>
        <v>342559</v>
      </c>
      <c r="D28" s="21"/>
      <c r="E28" s="78"/>
      <c r="F28" s="71" t="s">
        <v>12</v>
      </c>
      <c r="G28" s="82" t="e">
        <f t="shared" si="0"/>
        <v>#REF!</v>
      </c>
      <c r="H28" s="103" t="e">
        <f>G28/C6-1</f>
        <v>#REF!</v>
      </c>
      <c r="I28" s="9"/>
      <c r="J28" s="101" t="s">
        <v>67</v>
      </c>
      <c r="K28" s="102">
        <v>261</v>
      </c>
    </row>
    <row r="29" spans="1:11" s="49" customFormat="1" ht="19.5" customHeight="1">
      <c r="A29" s="49" t="s">
        <v>83</v>
      </c>
      <c r="B29" s="65" t="s">
        <v>44</v>
      </c>
      <c r="C29" s="99">
        <f>K47</f>
        <v>442218</v>
      </c>
      <c r="D29" s="21"/>
      <c r="E29" s="76"/>
      <c r="F29" s="69" t="s">
        <v>22</v>
      </c>
      <c r="G29" s="82" t="e">
        <f t="shared" si="0"/>
        <v>#REF!</v>
      </c>
      <c r="H29" s="103" t="e">
        <f>G29/C5-1</f>
        <v>#REF!</v>
      </c>
      <c r="I29" s="9"/>
      <c r="J29" s="101" t="s">
        <v>58</v>
      </c>
      <c r="K29" s="102">
        <v>25979</v>
      </c>
    </row>
    <row r="30" spans="1:11" s="49" customFormat="1" ht="19.5" customHeight="1">
      <c r="A30" s="49" t="s">
        <v>83</v>
      </c>
      <c r="B30" s="65" t="s">
        <v>42</v>
      </c>
      <c r="C30" s="99">
        <f>K38</f>
        <v>21553</v>
      </c>
      <c r="D30" s="21"/>
      <c r="E30" s="76"/>
      <c r="F30" s="69" t="s">
        <v>64</v>
      </c>
      <c r="G30" s="82" t="e">
        <f t="shared" si="0"/>
        <v>#REF!</v>
      </c>
      <c r="H30" s="103" t="e">
        <f>G30/C7-1</f>
        <v>#REF!</v>
      </c>
      <c r="I30" s="9"/>
      <c r="J30" s="101" t="s">
        <v>12</v>
      </c>
      <c r="K30" s="102">
        <v>12046277</v>
      </c>
    </row>
    <row r="31" spans="1:11" s="49" customFormat="1" ht="19.5" customHeight="1">
      <c r="A31" s="49" t="s">
        <v>83</v>
      </c>
      <c r="B31" s="65" t="s">
        <v>38</v>
      </c>
      <c r="C31" s="99">
        <f>K25</f>
        <v>65187</v>
      </c>
      <c r="D31" s="21"/>
      <c r="E31" s="76"/>
      <c r="F31" s="69" t="s">
        <v>26</v>
      </c>
      <c r="G31" s="82" t="e">
        <f t="shared" si="0"/>
        <v>#REF!</v>
      </c>
      <c r="H31" s="103" t="e">
        <f>G31/C10-1</f>
        <v>#REF!</v>
      </c>
      <c r="I31" s="9"/>
      <c r="J31" s="101" t="s">
        <v>107</v>
      </c>
      <c r="K31" s="102">
        <v>245102</v>
      </c>
    </row>
    <row r="32" spans="1:11" s="49" customFormat="1" ht="19.5" customHeight="1">
      <c r="A32" s="105" t="s">
        <v>83</v>
      </c>
      <c r="B32" s="106"/>
      <c r="C32" s="107">
        <f>SUM(C29:C31)</f>
        <v>528958</v>
      </c>
      <c r="D32" s="21"/>
      <c r="E32" s="76"/>
      <c r="F32" s="69" t="s">
        <v>29</v>
      </c>
      <c r="G32" s="82" t="e">
        <f t="shared" si="0"/>
        <v>#REF!</v>
      </c>
      <c r="H32" s="103" t="e">
        <f>G32/C8-1</f>
        <v>#REF!</v>
      </c>
      <c r="I32" s="9"/>
      <c r="J32" s="101" t="s">
        <v>20</v>
      </c>
      <c r="K32" s="102">
        <v>2631334</v>
      </c>
    </row>
    <row r="33" spans="1:11" s="49" customFormat="1" ht="19.5" customHeight="1">
      <c r="A33" s="49" t="s">
        <v>89</v>
      </c>
      <c r="B33" s="65" t="s">
        <v>65</v>
      </c>
      <c r="C33" s="99">
        <f>K6</f>
        <v>15055</v>
      </c>
      <c r="D33" s="21"/>
      <c r="E33" s="76"/>
      <c r="F33" s="69" t="s">
        <v>37</v>
      </c>
      <c r="G33" s="82" t="e">
        <f t="shared" si="0"/>
        <v>#REF!</v>
      </c>
      <c r="H33" s="103" t="e">
        <f>G33/C9-1</f>
        <v>#REF!</v>
      </c>
      <c r="I33" s="9"/>
      <c r="J33" s="101" t="s">
        <v>59</v>
      </c>
      <c r="K33" s="102">
        <v>848427</v>
      </c>
    </row>
    <row r="34" spans="1:11" s="49" customFormat="1" ht="19.5" customHeight="1">
      <c r="A34" s="105" t="s">
        <v>89</v>
      </c>
      <c r="B34" s="106"/>
      <c r="C34" s="107">
        <f>SUM(C33)</f>
        <v>15055</v>
      </c>
      <c r="D34" s="21"/>
      <c r="E34" s="77" t="s">
        <v>78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63</v>
      </c>
      <c r="K34" s="102">
        <v>20416083</v>
      </c>
    </row>
    <row r="35" spans="1:11" s="49" customFormat="1" ht="19.5" customHeight="1">
      <c r="A35" s="49" t="s">
        <v>75</v>
      </c>
      <c r="B35" s="65" t="s">
        <v>41</v>
      </c>
      <c r="C35" s="99">
        <f>K37</f>
        <v>0</v>
      </c>
      <c r="D35" s="21"/>
      <c r="E35" s="76"/>
      <c r="F35" s="69" t="s">
        <v>15</v>
      </c>
      <c r="G35" s="82" t="e">
        <f t="shared" si="0"/>
        <v>#REF!</v>
      </c>
      <c r="H35" s="103" t="e">
        <f>G35/C67-1</f>
        <v>#REF!</v>
      </c>
      <c r="I35" s="9"/>
      <c r="J35" s="101" t="s">
        <v>40</v>
      </c>
      <c r="K35" s="102">
        <v>321418</v>
      </c>
    </row>
    <row r="36" spans="1:11" s="49" customFormat="1" ht="19.5" customHeight="1">
      <c r="A36" s="49" t="s">
        <v>75</v>
      </c>
      <c r="B36" s="65" t="s">
        <v>32</v>
      </c>
      <c r="C36" s="99">
        <f>K36</f>
        <v>1138009</v>
      </c>
      <c r="D36" s="21"/>
      <c r="E36" s="79"/>
      <c r="F36" s="72" t="s">
        <v>24</v>
      </c>
      <c r="G36" s="82" t="e">
        <f t="shared" si="0"/>
        <v>#REF!</v>
      </c>
      <c r="H36" s="103" t="e">
        <f>G36/C66-1</f>
        <v>#REF!</v>
      </c>
      <c r="I36" s="9"/>
      <c r="J36" s="101" t="s">
        <v>108</v>
      </c>
      <c r="K36" s="102">
        <v>1138009</v>
      </c>
    </row>
    <row r="37" spans="1:11" s="49" customFormat="1" ht="19.5" customHeight="1">
      <c r="A37" s="49" t="s">
        <v>75</v>
      </c>
      <c r="B37" s="65" t="s">
        <v>28</v>
      </c>
      <c r="C37" s="99">
        <f>K17</f>
        <v>2962988</v>
      </c>
      <c r="D37" s="21"/>
      <c r="E37" s="77" t="s">
        <v>80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109</v>
      </c>
      <c r="K37" s="102">
        <v>0</v>
      </c>
    </row>
    <row r="38" spans="1:11" s="49" customFormat="1" ht="19.5" customHeight="1">
      <c r="A38" s="49" t="s">
        <v>75</v>
      </c>
      <c r="B38" s="65" t="s">
        <v>9</v>
      </c>
      <c r="C38" s="99">
        <f>K11</f>
        <v>24558138</v>
      </c>
      <c r="D38" s="21"/>
      <c r="E38" s="76"/>
      <c r="F38" s="69" t="s">
        <v>16</v>
      </c>
      <c r="G38" s="82" t="e">
        <f t="shared" si="0"/>
        <v>#REF!</v>
      </c>
      <c r="H38" s="103" t="e">
        <f>G38/C60-1</f>
        <v>#REF!</v>
      </c>
      <c r="I38" s="9"/>
      <c r="J38" s="101" t="s">
        <v>110</v>
      </c>
      <c r="K38" s="102">
        <v>21553</v>
      </c>
    </row>
    <row r="39" spans="1:11" s="49" customFormat="1" ht="19.5" customHeight="1">
      <c r="A39" s="105" t="s">
        <v>75</v>
      </c>
      <c r="B39" s="106"/>
      <c r="C39" s="107">
        <f>SUM(C35:C38)</f>
        <v>28659135</v>
      </c>
      <c r="D39" s="21"/>
      <c r="E39" s="76"/>
      <c r="F39" s="69" t="s">
        <v>43</v>
      </c>
      <c r="G39" s="82" t="e">
        <f t="shared" si="0"/>
        <v>#REF!</v>
      </c>
      <c r="H39" s="103" t="e">
        <f>G39/C59-1</f>
        <v>#REF!</v>
      </c>
      <c r="I39" s="9"/>
      <c r="J39" s="101" t="s">
        <v>43</v>
      </c>
      <c r="K39" s="102">
        <v>295533</v>
      </c>
    </row>
    <row r="40" spans="1:11" s="49" customFormat="1" ht="19.5" customHeight="1">
      <c r="A40" s="49" t="s">
        <v>92</v>
      </c>
      <c r="B40" s="65" t="s">
        <v>66</v>
      </c>
      <c r="C40" s="99">
        <f>K13</f>
        <v>15772</v>
      </c>
      <c r="D40" s="21"/>
      <c r="E40" s="76"/>
      <c r="F40" s="69" t="s">
        <v>45</v>
      </c>
      <c r="G40" s="82" t="e">
        <f t="shared" si="0"/>
        <v>#REF!</v>
      </c>
      <c r="H40" s="103" t="e">
        <f>G40/C58-1</f>
        <v>#REF!</v>
      </c>
      <c r="I40" s="9"/>
      <c r="J40" s="101" t="s">
        <v>33</v>
      </c>
      <c r="K40" s="102">
        <v>342559</v>
      </c>
    </row>
    <row r="41" spans="1:11" s="49" customFormat="1" ht="19.5" customHeight="1">
      <c r="A41" s="105" t="s">
        <v>92</v>
      </c>
      <c r="B41" s="106"/>
      <c r="C41" s="107">
        <f>SUM(C40)</f>
        <v>15772</v>
      </c>
      <c r="D41" s="21"/>
      <c r="E41" s="77" t="s">
        <v>91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21</v>
      </c>
      <c r="K41" s="102">
        <v>1580675</v>
      </c>
    </row>
    <row r="42" spans="1:11" s="49" customFormat="1" ht="19.5" customHeight="1">
      <c r="A42" s="49" t="s">
        <v>86</v>
      </c>
      <c r="B42" s="65" t="s">
        <v>36</v>
      </c>
      <c r="C42" s="99">
        <f>K10</f>
        <v>82596</v>
      </c>
      <c r="D42" s="21"/>
      <c r="E42" s="76"/>
      <c r="F42" s="69" t="s">
        <v>21</v>
      </c>
      <c r="G42" s="82" t="e">
        <f t="shared" si="0"/>
        <v>#REF!</v>
      </c>
      <c r="H42" s="103" t="e">
        <f>G42/C45-1</f>
        <v>#REF!</v>
      </c>
      <c r="I42" s="9"/>
      <c r="J42" s="101" t="s">
        <v>22</v>
      </c>
      <c r="K42" s="102">
        <v>2678595</v>
      </c>
    </row>
    <row r="43" spans="1:11" s="49" customFormat="1" ht="19.5" customHeight="1">
      <c r="A43" s="105" t="s">
        <v>86</v>
      </c>
      <c r="B43" s="106"/>
      <c r="C43" s="107">
        <f>SUM(C42)</f>
        <v>82596</v>
      </c>
      <c r="D43" s="21"/>
      <c r="E43" s="76"/>
      <c r="F43" s="69" t="s">
        <v>34</v>
      </c>
      <c r="G43" s="82" t="e">
        <f t="shared" si="0"/>
        <v>#REF!</v>
      </c>
      <c r="H43" s="103" t="e">
        <f>G43/C44-1</f>
        <v>#REF!</v>
      </c>
      <c r="I43" s="9"/>
      <c r="J43" s="101" t="s">
        <v>23</v>
      </c>
      <c r="K43" s="102">
        <v>3368988</v>
      </c>
    </row>
    <row r="44" spans="1:11" s="49" customFormat="1" ht="19.5" customHeight="1">
      <c r="A44" s="49" t="s">
        <v>91</v>
      </c>
      <c r="B44" s="65" t="s">
        <v>34</v>
      </c>
      <c r="C44" s="99">
        <f>K48</f>
        <v>911974</v>
      </c>
      <c r="D44" s="21"/>
      <c r="E44" s="76"/>
      <c r="F44" s="69" t="s">
        <v>25</v>
      </c>
      <c r="G44" s="82" t="e">
        <f t="shared" si="0"/>
        <v>#REF!</v>
      </c>
      <c r="H44" s="103" t="e">
        <f>G44/C46-1</f>
        <v>#REF!</v>
      </c>
      <c r="I44" s="9"/>
      <c r="J44" s="101" t="s">
        <v>14</v>
      </c>
      <c r="K44" s="102">
        <v>8632178</v>
      </c>
    </row>
    <row r="45" spans="1:11" s="49" customFormat="1" ht="19.5" customHeight="1">
      <c r="A45" s="49" t="s">
        <v>91</v>
      </c>
      <c r="B45" s="65" t="s">
        <v>21</v>
      </c>
      <c r="C45" s="99">
        <f>K41</f>
        <v>1580675</v>
      </c>
      <c r="D45" s="21"/>
      <c r="E45" s="77" t="s">
        <v>81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46</v>
      </c>
      <c r="K45" s="102">
        <v>166146198</v>
      </c>
    </row>
    <row r="46" spans="1:11" s="49" customFormat="1" ht="19.5" customHeight="1">
      <c r="A46" s="49" t="s">
        <v>91</v>
      </c>
      <c r="B46" s="65" t="s">
        <v>25</v>
      </c>
      <c r="C46" s="99">
        <f>K5</f>
        <v>586239</v>
      </c>
      <c r="D46" s="21"/>
      <c r="E46" s="76"/>
      <c r="F46" s="69" t="s">
        <v>59</v>
      </c>
      <c r="G46" s="82" t="e">
        <f t="shared" si="0"/>
        <v>#REF!</v>
      </c>
      <c r="H46" s="103" t="e">
        <f>G46/C64-1</f>
        <v>#REF!</v>
      </c>
      <c r="I46" s="9"/>
      <c r="J46" s="101" t="s">
        <v>24</v>
      </c>
      <c r="K46" s="102">
        <v>3111951</v>
      </c>
    </row>
    <row r="47" spans="1:11" s="49" customFormat="1" ht="19.5" customHeight="1">
      <c r="A47" s="105" t="s">
        <v>91</v>
      </c>
      <c r="B47" s="106"/>
      <c r="C47" s="107">
        <f>SUM(C44:C46)</f>
        <v>3078888</v>
      </c>
      <c r="D47" s="21"/>
      <c r="E47" s="77" t="s">
        <v>87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111</v>
      </c>
      <c r="K47" s="102">
        <v>442218</v>
      </c>
    </row>
    <row r="48" spans="1:11" s="49" customFormat="1" ht="19.5" customHeight="1">
      <c r="A48" s="49" t="s">
        <v>88</v>
      </c>
      <c r="B48" s="65" t="s">
        <v>61</v>
      </c>
      <c r="C48" s="99">
        <f>K26</f>
        <v>38385</v>
      </c>
      <c r="D48" s="21"/>
      <c r="E48" s="76"/>
      <c r="F48" s="69" t="s">
        <v>27</v>
      </c>
      <c r="G48" s="82" t="e">
        <f t="shared" si="0"/>
        <v>#REF!</v>
      </c>
      <c r="H48" s="103" t="e">
        <f>G48/C62-1</f>
        <v>#REF!</v>
      </c>
      <c r="I48" s="9"/>
      <c r="J48" s="101" t="s">
        <v>34</v>
      </c>
      <c r="K48" s="102">
        <v>911974</v>
      </c>
    </row>
    <row r="49" spans="1:11" s="49" customFormat="1" ht="19.5" customHeight="1">
      <c r="A49" s="105" t="s">
        <v>88</v>
      </c>
      <c r="B49" s="106"/>
      <c r="C49" s="107">
        <f>SUM(C48)</f>
        <v>38385</v>
      </c>
      <c r="D49" s="21"/>
      <c r="E49" s="77" t="s">
        <v>85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45</v>
      </c>
      <c r="K49" s="102">
        <v>95094</v>
      </c>
    </row>
    <row r="50" spans="1:11" s="49" customFormat="1" ht="19.5" customHeight="1">
      <c r="A50" s="49" t="s">
        <v>90</v>
      </c>
      <c r="B50" s="65" t="s">
        <v>58</v>
      </c>
      <c r="C50" s="99">
        <f>K29</f>
        <v>25979</v>
      </c>
      <c r="D50" s="21"/>
      <c r="E50" s="76"/>
      <c r="F50" s="69" t="s">
        <v>33</v>
      </c>
      <c r="G50" s="82" t="e">
        <f t="shared" si="0"/>
        <v>#REF!</v>
      </c>
      <c r="H50" s="103" t="e">
        <f>G50/C27-1</f>
        <v>#REF!</v>
      </c>
      <c r="I50" s="9"/>
      <c r="J50" s="101" t="s">
        <v>112</v>
      </c>
      <c r="K50" s="102">
        <v>215213</v>
      </c>
    </row>
    <row r="51" spans="1:11" s="49" customFormat="1" ht="19.5" customHeight="1">
      <c r="A51" s="49" t="s">
        <v>90</v>
      </c>
      <c r="B51" s="104" t="s">
        <v>60</v>
      </c>
      <c r="C51" s="99">
        <f>K28</f>
        <v>261</v>
      </c>
      <c r="D51" s="21"/>
      <c r="E51" s="77" t="s">
        <v>83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90</v>
      </c>
      <c r="B52" s="104" t="s">
        <v>62</v>
      </c>
      <c r="C52" s="99">
        <f>K27</f>
        <v>38718614</v>
      </c>
      <c r="D52" s="21"/>
      <c r="E52" s="76"/>
      <c r="F52" s="69" t="s">
        <v>44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90</v>
      </c>
      <c r="B53" s="106"/>
      <c r="C53" s="107">
        <f>SUM(C50:C52)</f>
        <v>38744854</v>
      </c>
      <c r="D53" s="21"/>
      <c r="E53" s="76"/>
      <c r="F53" s="69" t="s">
        <v>38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39</v>
      </c>
      <c r="B54" s="65" t="s">
        <v>39</v>
      </c>
      <c r="C54" s="99">
        <f>K31</f>
        <v>245102</v>
      </c>
      <c r="D54" s="21"/>
      <c r="E54" s="76"/>
      <c r="F54" s="69" t="s">
        <v>42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39</v>
      </c>
      <c r="B55" s="106"/>
      <c r="C55" s="107">
        <f>SUM(C54)</f>
        <v>245102</v>
      </c>
      <c r="D55" s="21"/>
      <c r="E55" s="77" t="s">
        <v>84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82</v>
      </c>
      <c r="B56" s="65" t="s">
        <v>40</v>
      </c>
      <c r="C56" s="99">
        <f>K35</f>
        <v>321418</v>
      </c>
      <c r="D56" s="21"/>
      <c r="E56" s="76"/>
      <c r="F56" s="69" t="s">
        <v>35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82</v>
      </c>
      <c r="B57" s="106"/>
      <c r="C57" s="107">
        <f>SUM(C56)</f>
        <v>321418</v>
      </c>
      <c r="D57" s="21"/>
      <c r="E57" s="77" t="s">
        <v>82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80</v>
      </c>
      <c r="B58" s="65" t="s">
        <v>45</v>
      </c>
      <c r="C58" s="99">
        <f>K49</f>
        <v>95094</v>
      </c>
      <c r="D58" s="21"/>
      <c r="E58" s="76"/>
      <c r="F58" s="69" t="s">
        <v>40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80</v>
      </c>
      <c r="B59" s="65" t="s">
        <v>43</v>
      </c>
      <c r="C59" s="99">
        <f>K39</f>
        <v>295533</v>
      </c>
      <c r="D59" s="21"/>
      <c r="E59" s="77" t="s">
        <v>39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80</v>
      </c>
      <c r="B60" s="65" t="s">
        <v>16</v>
      </c>
      <c r="C60" s="99">
        <f>K12</f>
        <v>3395773</v>
      </c>
      <c r="D60" s="21"/>
      <c r="E60" s="76"/>
      <c r="F60" s="69" t="s">
        <v>39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80</v>
      </c>
      <c r="B61" s="106"/>
      <c r="C61" s="107">
        <f>SUM(C58:C60)</f>
        <v>3786400</v>
      </c>
      <c r="D61" s="21"/>
      <c r="E61" s="77" t="s">
        <v>86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87</v>
      </c>
      <c r="B62" s="65" t="s">
        <v>27</v>
      </c>
      <c r="C62" s="99">
        <f>K9</f>
        <v>943992</v>
      </c>
      <c r="D62" s="21"/>
      <c r="E62" s="76"/>
      <c r="F62" s="69" t="s">
        <v>36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87</v>
      </c>
      <c r="B63" s="106"/>
      <c r="C63" s="107">
        <f>SUM(C62)</f>
        <v>943992</v>
      </c>
      <c r="D63" s="21"/>
      <c r="E63" s="77" t="s">
        <v>88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81</v>
      </c>
      <c r="B64" s="65" t="s">
        <v>59</v>
      </c>
      <c r="C64" s="99">
        <f>K33</f>
        <v>848427</v>
      </c>
      <c r="D64" s="21"/>
      <c r="E64" s="76"/>
      <c r="F64" s="69" t="s">
        <v>61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81</v>
      </c>
      <c r="B65" s="106"/>
      <c r="C65" s="107">
        <f>SUM(C64)</f>
        <v>848427</v>
      </c>
      <c r="D65" s="21"/>
      <c r="E65" s="77" t="s">
        <v>92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78</v>
      </c>
      <c r="B66" s="65" t="s">
        <v>24</v>
      </c>
      <c r="C66" s="99">
        <f>K46</f>
        <v>3111951</v>
      </c>
      <c r="D66" s="21"/>
      <c r="E66" s="76"/>
      <c r="F66" s="69" t="s">
        <v>66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78</v>
      </c>
      <c r="B67" s="65" t="s">
        <v>15</v>
      </c>
      <c r="C67" s="99">
        <f>K7</f>
        <v>8571144</v>
      </c>
      <c r="D67" s="21"/>
      <c r="E67" s="77" t="s">
        <v>89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78</v>
      </c>
      <c r="B68" s="106"/>
      <c r="C68" s="107">
        <f>SUM(C66:C67)</f>
        <v>11683095</v>
      </c>
      <c r="D68" s="21"/>
      <c r="E68" s="80"/>
      <c r="F68" s="73" t="s">
        <v>65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46</v>
      </c>
      <c r="C69" s="109">
        <v>165952091</v>
      </c>
      <c r="D69" s="9"/>
      <c r="E69" s="9"/>
      <c r="F69" s="108" t="s">
        <v>46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70</v>
      </c>
      <c r="G71" s="26" t="s">
        <v>69</v>
      </c>
    </row>
    <row r="72" spans="2:7" ht="12.75">
      <c r="B72" s="92" t="s">
        <v>50</v>
      </c>
      <c r="G72" s="26" t="s">
        <v>68</v>
      </c>
    </row>
    <row r="73" spans="2:7" ht="12.75">
      <c r="B73" s="92" t="s">
        <v>51</v>
      </c>
      <c r="G73" s="26" t="s">
        <v>54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71</v>
      </c>
      <c r="D2" s="19"/>
    </row>
    <row r="3" spans="3:4" ht="12.75">
      <c r="C3" s="123" t="s">
        <v>49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7</v>
      </c>
      <c r="C5" s="16" t="s">
        <v>8</v>
      </c>
      <c r="D5" s="17" t="s">
        <v>47</v>
      </c>
      <c r="F5" s="125"/>
      <c r="G5" s="125"/>
      <c r="H5" s="125"/>
      <c r="I5" s="126" t="s">
        <v>113</v>
      </c>
    </row>
    <row r="6" spans="1:9" s="129" customFormat="1" ht="19.5" customHeight="1" thickBot="1" thickTop="1">
      <c r="A6" s="127" t="s">
        <v>77</v>
      </c>
      <c r="B6" s="128"/>
      <c r="C6" s="35">
        <f>SUM(C7:C12)</f>
        <v>224298</v>
      </c>
      <c r="D6" s="36"/>
      <c r="F6" s="130" t="s">
        <v>77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77</v>
      </c>
      <c r="B7" s="133" t="s">
        <v>96</v>
      </c>
      <c r="C7" s="85">
        <v>15046</v>
      </c>
      <c r="D7" s="86">
        <v>0.00858023863788712</v>
      </c>
      <c r="F7" s="125" t="s">
        <v>77</v>
      </c>
      <c r="G7" s="125" t="s">
        <v>26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77</v>
      </c>
      <c r="B8" s="135" t="s">
        <v>100</v>
      </c>
      <c r="C8" s="85">
        <v>8791</v>
      </c>
      <c r="D8" s="86">
        <v>0.08571075707052</v>
      </c>
      <c r="F8" s="125" t="s">
        <v>77</v>
      </c>
      <c r="G8" s="125" t="s">
        <v>37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77</v>
      </c>
      <c r="B9" s="135" t="s">
        <v>103</v>
      </c>
      <c r="C9" s="85">
        <v>13584</v>
      </c>
      <c r="D9" s="86">
        <v>0.0609184629803187</v>
      </c>
      <c r="F9" s="125" t="s">
        <v>77</v>
      </c>
      <c r="G9" s="125" t="s">
        <v>29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77</v>
      </c>
      <c r="B10" s="135" t="s">
        <v>105</v>
      </c>
      <c r="C10" s="85">
        <v>26599</v>
      </c>
      <c r="D10" s="86">
        <v>0.0662631283572517</v>
      </c>
      <c r="F10" s="125" t="s">
        <v>77</v>
      </c>
      <c r="G10" s="125" t="s">
        <v>30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77</v>
      </c>
      <c r="B11" s="135" t="s">
        <v>12</v>
      </c>
      <c r="C11" s="85">
        <v>116047</v>
      </c>
      <c r="D11" s="86">
        <v>0.052866993286155</v>
      </c>
      <c r="F11" s="125" t="s">
        <v>77</v>
      </c>
      <c r="G11" s="125" t="s">
        <v>12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77</v>
      </c>
      <c r="B12" s="138" t="s">
        <v>22</v>
      </c>
      <c r="C12" s="85">
        <v>44231</v>
      </c>
      <c r="D12" s="86">
        <v>0.149364654522776</v>
      </c>
      <c r="F12" s="125" t="s">
        <v>77</v>
      </c>
      <c r="G12" s="125" t="s">
        <v>22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84</v>
      </c>
      <c r="B13" s="128"/>
      <c r="C13" s="35">
        <f>SUM(C14)</f>
        <v>9386</v>
      </c>
      <c r="D13" s="36"/>
      <c r="F13" s="130" t="s">
        <v>84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84</v>
      </c>
      <c r="B14" s="139" t="s">
        <v>112</v>
      </c>
      <c r="C14" s="37">
        <v>9386</v>
      </c>
      <c r="D14" s="38">
        <v>-0.126721250465203</v>
      </c>
      <c r="F14" s="140" t="s">
        <v>84</v>
      </c>
      <c r="G14" s="140" t="s">
        <v>35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79</v>
      </c>
      <c r="B15" s="128"/>
      <c r="C15" s="35">
        <f>SUM(C16:C18)</f>
        <v>256195</v>
      </c>
      <c r="D15" s="36"/>
      <c r="F15" s="130" t="s">
        <v>79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79</v>
      </c>
      <c r="B16" s="139" t="s">
        <v>104</v>
      </c>
      <c r="C16" s="37">
        <v>48798</v>
      </c>
      <c r="D16" s="38">
        <v>0.0168368410085434</v>
      </c>
      <c r="F16" s="125" t="s">
        <v>79</v>
      </c>
      <c r="G16" s="125" t="s">
        <v>18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79</v>
      </c>
      <c r="B17" s="139" t="s">
        <v>20</v>
      </c>
      <c r="C17" s="37">
        <v>29538</v>
      </c>
      <c r="D17" s="38">
        <v>-0.0879955539088551</v>
      </c>
      <c r="F17" s="125" t="s">
        <v>79</v>
      </c>
      <c r="G17" s="125" t="s">
        <v>20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79</v>
      </c>
      <c r="B18" s="142" t="s">
        <v>63</v>
      </c>
      <c r="C18" s="37">
        <v>177859</v>
      </c>
      <c r="D18" s="38">
        <v>0.0524948517054465</v>
      </c>
      <c r="F18" s="125" t="s">
        <v>79</v>
      </c>
      <c r="G18" s="125" t="s">
        <v>13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95</v>
      </c>
      <c r="C19" s="85"/>
      <c r="D19" s="86"/>
      <c r="F19" s="125" t="s">
        <v>79</v>
      </c>
      <c r="G19" s="125" t="s">
        <v>95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76</v>
      </c>
      <c r="B20" s="128"/>
      <c r="C20" s="35">
        <f>SUM(C21:C28)</f>
        <v>338881</v>
      </c>
      <c r="D20" s="36"/>
      <c r="F20" s="130" t="s">
        <v>76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76</v>
      </c>
      <c r="B21" s="139" t="s">
        <v>101</v>
      </c>
      <c r="C21" s="37">
        <v>4082</v>
      </c>
      <c r="D21" s="38">
        <v>0.0713910761154856</v>
      </c>
      <c r="F21" s="125" t="s">
        <v>76</v>
      </c>
      <c r="G21" s="125" t="s">
        <v>56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76</v>
      </c>
      <c r="B22" s="139" t="s">
        <v>102</v>
      </c>
      <c r="C22" s="37">
        <v>39865</v>
      </c>
      <c r="D22" s="38">
        <v>0.00428265524625268</v>
      </c>
      <c r="F22" s="125" t="s">
        <v>76</v>
      </c>
      <c r="G22" s="125" t="s">
        <v>17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76</v>
      </c>
      <c r="B23" s="139" t="s">
        <v>10</v>
      </c>
      <c r="C23" s="37">
        <v>104659</v>
      </c>
      <c r="D23" s="38">
        <v>0.0496128851091142</v>
      </c>
      <c r="F23" s="125" t="s">
        <v>76</v>
      </c>
      <c r="G23" s="125" t="s">
        <v>10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76</v>
      </c>
      <c r="B24" s="139" t="s">
        <v>57</v>
      </c>
      <c r="C24" s="37">
        <v>3346</v>
      </c>
      <c r="D24" s="38">
        <v>-0.00771055753262159</v>
      </c>
      <c r="F24" s="125" t="s">
        <v>76</v>
      </c>
      <c r="G24" s="125" t="s">
        <v>57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76</v>
      </c>
      <c r="B25" s="139" t="s">
        <v>106</v>
      </c>
      <c r="C25" s="37">
        <v>19067</v>
      </c>
      <c r="D25" s="38">
        <v>0.0869342150267928</v>
      </c>
      <c r="F25" s="125" t="s">
        <v>76</v>
      </c>
      <c r="G25" s="125" t="s">
        <v>31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76</v>
      </c>
      <c r="B26" s="139" t="s">
        <v>19</v>
      </c>
      <c r="C26" s="37">
        <v>48446</v>
      </c>
      <c r="D26" s="38">
        <v>0.0163425430591394</v>
      </c>
      <c r="F26" s="147" t="s">
        <v>76</v>
      </c>
      <c r="G26" s="147" t="s">
        <v>19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76</v>
      </c>
      <c r="B27" s="139" t="s">
        <v>23</v>
      </c>
      <c r="C27" s="37">
        <v>56592</v>
      </c>
      <c r="D27" s="38">
        <v>0.0535016195688596</v>
      </c>
      <c r="F27" s="125" t="s">
        <v>76</v>
      </c>
      <c r="G27" s="125" t="s">
        <v>23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76</v>
      </c>
      <c r="B28" s="139" t="s">
        <v>14</v>
      </c>
      <c r="C28" s="37">
        <v>62824</v>
      </c>
      <c r="D28" s="38">
        <v>0.00510359171266299</v>
      </c>
      <c r="F28" s="125" t="s">
        <v>76</v>
      </c>
      <c r="G28" s="125" t="s">
        <v>14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85</v>
      </c>
      <c r="B29" s="128"/>
      <c r="C29" s="35">
        <f>SUM(C30)</f>
        <v>11643</v>
      </c>
      <c r="D29" s="36"/>
      <c r="F29" s="130" t="s">
        <v>85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85</v>
      </c>
      <c r="B30" s="139" t="s">
        <v>33</v>
      </c>
      <c r="C30" s="37">
        <v>11643</v>
      </c>
      <c r="D30" s="38">
        <v>0.0279886985696627</v>
      </c>
      <c r="F30" s="125" t="s">
        <v>85</v>
      </c>
      <c r="G30" s="125" t="s">
        <v>33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83</v>
      </c>
      <c r="B31" s="128"/>
      <c r="C31" s="35">
        <f>SUM(C32:C34)</f>
        <v>26606</v>
      </c>
      <c r="D31" s="36"/>
      <c r="F31" s="130" t="s">
        <v>83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83</v>
      </c>
      <c r="B32" s="139" t="s">
        <v>38</v>
      </c>
      <c r="C32" s="37">
        <v>5241</v>
      </c>
      <c r="D32" s="38">
        <v>0.664866581956798</v>
      </c>
      <c r="F32" s="125" t="s">
        <v>83</v>
      </c>
      <c r="G32" s="125" t="s">
        <v>38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83</v>
      </c>
      <c r="B33" s="139" t="s">
        <v>110</v>
      </c>
      <c r="C33" s="37">
        <v>9979</v>
      </c>
      <c r="D33" s="38">
        <v>-0.12595252693352</v>
      </c>
      <c r="F33" s="125" t="s">
        <v>83</v>
      </c>
      <c r="G33" s="125" t="s">
        <v>42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83</v>
      </c>
      <c r="B34" s="139" t="s">
        <v>111</v>
      </c>
      <c r="C34" s="37">
        <v>11386</v>
      </c>
      <c r="D34" s="38">
        <v>0.277603231597846</v>
      </c>
      <c r="F34" s="125" t="s">
        <v>83</v>
      </c>
      <c r="G34" s="125" t="s">
        <v>44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89</v>
      </c>
      <c r="B35" s="128"/>
      <c r="C35" s="35">
        <f>SUM(C36)</f>
        <v>1309</v>
      </c>
      <c r="D35" s="36"/>
      <c r="F35" s="130" t="s">
        <v>89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89</v>
      </c>
      <c r="B36" s="139" t="s">
        <v>65</v>
      </c>
      <c r="C36" s="37">
        <v>1309</v>
      </c>
      <c r="D36" s="38">
        <v>4.09338521400778</v>
      </c>
      <c r="F36" s="125" t="s">
        <v>89</v>
      </c>
      <c r="G36" s="125" t="s">
        <v>65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75</v>
      </c>
      <c r="B37" s="128"/>
      <c r="C37" s="35">
        <f>SUM(C38:C41)</f>
        <v>384547</v>
      </c>
      <c r="D37" s="36"/>
      <c r="F37" s="130" t="s">
        <v>75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75</v>
      </c>
      <c r="B38" s="139" t="s">
        <v>9</v>
      </c>
      <c r="C38" s="37">
        <v>291369</v>
      </c>
      <c r="D38" s="38">
        <v>0.0331501311963691</v>
      </c>
      <c r="F38" s="125" t="s">
        <v>75</v>
      </c>
      <c r="G38" s="125" t="s">
        <v>9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75</v>
      </c>
      <c r="B39" s="139" t="s">
        <v>28</v>
      </c>
      <c r="C39" s="37">
        <v>28668</v>
      </c>
      <c r="D39" s="38">
        <v>0.423577316516039</v>
      </c>
      <c r="F39" s="125" t="s">
        <v>75</v>
      </c>
      <c r="G39" s="125" t="s">
        <v>28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75</v>
      </c>
      <c r="B40" s="139" t="s">
        <v>108</v>
      </c>
      <c r="C40" s="37">
        <v>21608</v>
      </c>
      <c r="D40" s="38">
        <v>0.099419965401445</v>
      </c>
      <c r="F40" s="125" t="s">
        <v>75</v>
      </c>
      <c r="G40" s="125" t="s">
        <v>32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75</v>
      </c>
      <c r="B41" s="139" t="s">
        <v>109</v>
      </c>
      <c r="C41" s="37">
        <v>42902</v>
      </c>
      <c r="D41" s="38">
        <v>-0.173387795996224</v>
      </c>
      <c r="F41" s="125" t="s">
        <v>75</v>
      </c>
      <c r="G41" s="125" t="s">
        <v>41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92</v>
      </c>
      <c r="B42" s="128"/>
      <c r="C42" s="35">
        <f>SUM(C43)</f>
        <v>1981</v>
      </c>
      <c r="D42" s="36"/>
      <c r="F42" s="130" t="s">
        <v>92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92</v>
      </c>
      <c r="B43" s="139" t="s">
        <v>99</v>
      </c>
      <c r="C43" s="37">
        <v>1981</v>
      </c>
      <c r="D43" s="38" t="s">
        <v>94</v>
      </c>
      <c r="F43" s="125" t="s">
        <v>92</v>
      </c>
      <c r="G43" s="125" t="s">
        <v>66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86</v>
      </c>
      <c r="B44" s="128"/>
      <c r="C44" s="35">
        <f>SUM(C45)</f>
        <v>8230</v>
      </c>
      <c r="D44" s="36"/>
      <c r="F44" s="130" t="s">
        <v>86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86</v>
      </c>
      <c r="B45" s="139" t="s">
        <v>98</v>
      </c>
      <c r="C45" s="37">
        <v>8230</v>
      </c>
      <c r="D45" s="38">
        <v>-0.206670522459996</v>
      </c>
      <c r="F45" s="125" t="s">
        <v>86</v>
      </c>
      <c r="G45" s="125" t="s">
        <v>36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91</v>
      </c>
      <c r="B46" s="128"/>
      <c r="C46" s="35">
        <f>SUM(C47:C49)</f>
        <v>49996</v>
      </c>
      <c r="D46" s="36"/>
      <c r="F46" s="130" t="s">
        <v>91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91</v>
      </c>
      <c r="B47" s="139" t="s">
        <v>25</v>
      </c>
      <c r="C47" s="37">
        <v>12945</v>
      </c>
      <c r="D47" s="38">
        <v>0.0256714998811505</v>
      </c>
      <c r="F47" s="147" t="s">
        <v>91</v>
      </c>
      <c r="G47" s="147" t="s">
        <v>25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91</v>
      </c>
      <c r="B48" s="139" t="s">
        <v>21</v>
      </c>
      <c r="C48" s="37">
        <v>21593</v>
      </c>
      <c r="D48" s="38">
        <v>0.170098623604639</v>
      </c>
      <c r="F48" s="125" t="s">
        <v>91</v>
      </c>
      <c r="G48" s="125" t="s">
        <v>21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91</v>
      </c>
      <c r="B49" s="139" t="s">
        <v>34</v>
      </c>
      <c r="C49" s="37">
        <v>15458</v>
      </c>
      <c r="D49" s="38">
        <v>0.149037389429867</v>
      </c>
      <c r="F49" s="125" t="s">
        <v>91</v>
      </c>
      <c r="G49" s="125" t="s">
        <v>34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88</v>
      </c>
      <c r="B50" s="128"/>
      <c r="C50" s="35">
        <f>SUM(C51)</f>
        <v>2509</v>
      </c>
      <c r="D50" s="36"/>
      <c r="F50" s="130" t="s">
        <v>88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88</v>
      </c>
      <c r="B51" s="139" t="s">
        <v>61</v>
      </c>
      <c r="C51" s="37">
        <v>2509</v>
      </c>
      <c r="D51" s="38">
        <v>0.544950738916256</v>
      </c>
      <c r="F51" s="125" t="s">
        <v>88</v>
      </c>
      <c r="G51" s="125" t="s">
        <v>61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90</v>
      </c>
      <c r="B52" s="128"/>
      <c r="C52" s="35">
        <f>SUM(C53:C55)</f>
        <v>479257</v>
      </c>
      <c r="D52" s="36"/>
      <c r="F52" s="130" t="s">
        <v>90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90</v>
      </c>
      <c r="B53" s="142" t="s">
        <v>62</v>
      </c>
      <c r="C53" s="37">
        <v>401503</v>
      </c>
      <c r="D53" s="38">
        <v>0.0461146835363884</v>
      </c>
      <c r="F53" s="125" t="s">
        <v>90</v>
      </c>
      <c r="G53" s="125" t="s">
        <v>11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90</v>
      </c>
      <c r="B54" s="139" t="s">
        <v>67</v>
      </c>
      <c r="C54" s="41">
        <v>66404</v>
      </c>
      <c r="D54" s="38">
        <v>-0.0914265385983636</v>
      </c>
      <c r="F54" s="125" t="s">
        <v>90</v>
      </c>
      <c r="G54" s="125" t="s">
        <v>67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90</v>
      </c>
      <c r="B55" s="139" t="s">
        <v>58</v>
      </c>
      <c r="C55" s="37">
        <v>11350</v>
      </c>
      <c r="D55" s="38">
        <v>0.232356134636265</v>
      </c>
      <c r="F55" s="125" t="s">
        <v>90</v>
      </c>
      <c r="G55" s="125" t="s">
        <v>58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39</v>
      </c>
      <c r="B56" s="128"/>
      <c r="C56" s="35">
        <f>SUM(C57)</f>
        <v>9098</v>
      </c>
      <c r="D56" s="36"/>
      <c r="F56" s="130" t="s">
        <v>39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39</v>
      </c>
      <c r="B57" s="139" t="s">
        <v>107</v>
      </c>
      <c r="C57" s="37">
        <v>9098</v>
      </c>
      <c r="D57" s="38">
        <v>0.00898303205057114</v>
      </c>
      <c r="F57" s="125" t="s">
        <v>39</v>
      </c>
      <c r="G57" s="125" t="s">
        <v>39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82</v>
      </c>
      <c r="B58" s="128"/>
      <c r="C58" s="35">
        <f>SUM(C59)</f>
        <v>10361</v>
      </c>
      <c r="D58" s="36"/>
      <c r="F58" s="130" t="s">
        <v>82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82</v>
      </c>
      <c r="B59" s="139" t="s">
        <v>40</v>
      </c>
      <c r="C59" s="37">
        <v>10361</v>
      </c>
      <c r="D59" s="38">
        <v>0.0631028114098092</v>
      </c>
      <c r="F59" s="125" t="s">
        <v>82</v>
      </c>
      <c r="G59" s="125" t="s">
        <v>40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80</v>
      </c>
      <c r="B60" s="128"/>
      <c r="C60" s="35">
        <f>SUM(C61:C63)</f>
        <v>72395</v>
      </c>
      <c r="D60" s="36"/>
      <c r="F60" s="130" t="s">
        <v>80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80</v>
      </c>
      <c r="B61" s="139" t="s">
        <v>16</v>
      </c>
      <c r="C61" s="37">
        <v>50361</v>
      </c>
      <c r="D61" s="38">
        <v>0.144334113476789</v>
      </c>
      <c r="F61" s="125" t="s">
        <v>80</v>
      </c>
      <c r="G61" s="125" t="s">
        <v>16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80</v>
      </c>
      <c r="B62" s="139" t="s">
        <v>43</v>
      </c>
      <c r="C62" s="37">
        <v>9107</v>
      </c>
      <c r="D62" s="38">
        <v>0.0256785674062394</v>
      </c>
      <c r="F62" s="140" t="s">
        <v>80</v>
      </c>
      <c r="G62" s="140" t="s">
        <v>43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80</v>
      </c>
      <c r="B63" s="139" t="s">
        <v>45</v>
      </c>
      <c r="C63" s="37">
        <v>12927</v>
      </c>
      <c r="D63" s="38">
        <v>-0.0273869535776089</v>
      </c>
      <c r="F63" s="125" t="s">
        <v>80</v>
      </c>
      <c r="G63" s="125" t="s">
        <v>45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87</v>
      </c>
      <c r="B64" s="128"/>
      <c r="C64" s="35">
        <f>SUM(C65)</f>
        <v>14198</v>
      </c>
      <c r="D64" s="36"/>
      <c r="F64" s="130" t="s">
        <v>93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87</v>
      </c>
      <c r="B65" s="139" t="s">
        <v>97</v>
      </c>
      <c r="C65" s="37">
        <v>14198</v>
      </c>
      <c r="D65" s="38">
        <v>0.103442915986632</v>
      </c>
      <c r="F65" s="125" t="s">
        <v>93</v>
      </c>
      <c r="G65" s="125" t="s">
        <v>27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81</v>
      </c>
      <c r="B66" s="128"/>
      <c r="C66" s="35">
        <f>SUM(C67)</f>
        <v>12003</v>
      </c>
      <c r="D66" s="36"/>
      <c r="F66" s="130" t="s">
        <v>81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81</v>
      </c>
      <c r="B67" s="139" t="s">
        <v>59</v>
      </c>
      <c r="C67" s="37">
        <v>12003</v>
      </c>
      <c r="D67" s="38">
        <v>0.213404771532552</v>
      </c>
      <c r="F67" s="125" t="s">
        <v>81</v>
      </c>
      <c r="G67" s="125" t="s">
        <v>59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78</v>
      </c>
      <c r="B68" s="128"/>
      <c r="C68" s="35">
        <f>SUM(C69:C70)</f>
        <v>144066</v>
      </c>
      <c r="D68" s="36"/>
      <c r="F68" s="130" t="s">
        <v>78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78</v>
      </c>
      <c r="B69" s="139" t="s">
        <v>15</v>
      </c>
      <c r="C69" s="148">
        <v>71387</v>
      </c>
      <c r="D69" s="149">
        <v>0.0723438133721891</v>
      </c>
      <c r="F69" s="125" t="s">
        <v>78</v>
      </c>
      <c r="G69" s="125" t="s">
        <v>15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78</v>
      </c>
      <c r="B70" s="139" t="s">
        <v>24</v>
      </c>
      <c r="C70" s="37">
        <v>72679</v>
      </c>
      <c r="D70" s="38">
        <v>0.108807420629472</v>
      </c>
      <c r="F70" s="125" t="s">
        <v>78</v>
      </c>
      <c r="G70" s="125" t="s">
        <v>24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46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52</v>
      </c>
      <c r="D75" s="19"/>
    </row>
    <row r="76" spans="2:4" ht="15">
      <c r="B76" s="42" t="s">
        <v>53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71</v>
      </c>
      <c r="D2" s="19"/>
    </row>
    <row r="3" spans="3:5" ht="12">
      <c r="C3" s="123" t="s">
        <v>49</v>
      </c>
      <c r="D3" s="18"/>
      <c r="E3" s="1"/>
    </row>
    <row r="4" spans="3:5" ht="18" customHeight="1" thickBot="1">
      <c r="C4" s="212"/>
      <c r="D4" s="212"/>
      <c r="E4" s="212"/>
    </row>
    <row r="5" spans="2:5" s="31" customFormat="1" ht="18.75" thickTop="1">
      <c r="B5" s="44"/>
      <c r="C5" s="215" t="s">
        <v>55</v>
      </c>
      <c r="D5" s="216"/>
      <c r="E5" s="216"/>
    </row>
    <row r="6" spans="2:5" s="31" customFormat="1" ht="16.5" thickBot="1">
      <c r="B6" s="45"/>
      <c r="C6" s="213" t="s">
        <v>48</v>
      </c>
      <c r="D6" s="214"/>
      <c r="E6" s="32"/>
    </row>
    <row r="7" spans="2:10" s="31" customFormat="1" ht="16.5" thickBot="1">
      <c r="B7" s="46" t="s">
        <v>7</v>
      </c>
      <c r="C7" s="164" t="s">
        <v>8</v>
      </c>
      <c r="D7" s="33" t="s">
        <v>47</v>
      </c>
      <c r="E7" s="34"/>
      <c r="J7" s="126" t="s">
        <v>113</v>
      </c>
    </row>
    <row r="8" spans="1:10" s="168" customFormat="1" ht="17.25" thickBot="1" thickTop="1">
      <c r="A8" s="127" t="s">
        <v>77</v>
      </c>
      <c r="B8" s="165"/>
      <c r="C8" s="166">
        <f>SUM(C9:C14)</f>
        <v>12100142</v>
      </c>
      <c r="D8" s="39"/>
      <c r="E8" s="167"/>
      <c r="G8" s="169" t="s">
        <v>77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77</v>
      </c>
      <c r="B9" s="172" t="s">
        <v>96</v>
      </c>
      <c r="C9" s="173">
        <v>51138</v>
      </c>
      <c r="D9" s="87">
        <v>-0.138409178980001</v>
      </c>
      <c r="E9" s="21"/>
      <c r="G9" s="143" t="s">
        <v>77</v>
      </c>
      <c r="H9" s="174" t="s">
        <v>26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77</v>
      </c>
      <c r="B10" s="176" t="s">
        <v>100</v>
      </c>
      <c r="C10" s="177">
        <v>0</v>
      </c>
      <c r="D10" s="88" t="s">
        <v>94</v>
      </c>
      <c r="E10" s="21"/>
      <c r="G10" s="143" t="s">
        <v>77</v>
      </c>
      <c r="H10" s="174" t="s">
        <v>37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77</v>
      </c>
      <c r="B11" s="176" t="s">
        <v>103</v>
      </c>
      <c r="C11" s="177">
        <v>85891</v>
      </c>
      <c r="D11" s="88">
        <v>-0.151283090088043</v>
      </c>
      <c r="E11" s="21"/>
      <c r="G11" s="143" t="s">
        <v>77</v>
      </c>
      <c r="H11" s="174" t="s">
        <v>29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77</v>
      </c>
      <c r="B12" s="176" t="s">
        <v>105</v>
      </c>
      <c r="C12" s="177">
        <v>98300</v>
      </c>
      <c r="D12" s="88">
        <v>-0.32976511096717</v>
      </c>
      <c r="E12" s="21"/>
      <c r="G12" s="143" t="s">
        <v>77</v>
      </c>
      <c r="H12" s="174" t="s">
        <v>30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77</v>
      </c>
      <c r="B13" s="176" t="s">
        <v>12</v>
      </c>
      <c r="C13" s="177">
        <v>6811326</v>
      </c>
      <c r="D13" s="88">
        <v>-0.00383864274648329</v>
      </c>
      <c r="E13" s="21"/>
      <c r="G13" s="143" t="s">
        <v>77</v>
      </c>
      <c r="H13" s="174" t="s">
        <v>12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77</v>
      </c>
      <c r="B14" s="176" t="s">
        <v>22</v>
      </c>
      <c r="C14" s="178">
        <v>5053487</v>
      </c>
      <c r="D14" s="179">
        <v>0.17865201139868</v>
      </c>
      <c r="E14" s="21"/>
      <c r="G14" s="143" t="s">
        <v>77</v>
      </c>
      <c r="H14" s="174" t="s">
        <v>22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84</v>
      </c>
      <c r="B15" s="165"/>
      <c r="C15" s="166">
        <f>SUM(C16)</f>
        <v>9160282</v>
      </c>
      <c r="D15" s="39"/>
      <c r="E15" s="167"/>
      <c r="G15" s="169" t="s">
        <v>84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84</v>
      </c>
      <c r="B16" s="139" t="s">
        <v>112</v>
      </c>
      <c r="C16" s="41">
        <v>9160282</v>
      </c>
      <c r="D16" s="48">
        <v>0.0949989970787378</v>
      </c>
      <c r="E16" s="21"/>
      <c r="G16" s="143" t="s">
        <v>84</v>
      </c>
      <c r="H16" s="174" t="s">
        <v>35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79</v>
      </c>
      <c r="B17" s="165"/>
      <c r="C17" s="166">
        <f>SUM(C18:C20)</f>
        <v>28893973</v>
      </c>
      <c r="D17" s="39"/>
      <c r="E17" s="167"/>
      <c r="G17" s="169" t="s">
        <v>79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79</v>
      </c>
      <c r="B18" s="139" t="s">
        <v>104</v>
      </c>
      <c r="C18" s="41">
        <v>4510441</v>
      </c>
      <c r="D18" s="48">
        <v>0.0656149059988017</v>
      </c>
      <c r="E18" s="21"/>
      <c r="G18" s="143" t="s">
        <v>79</v>
      </c>
      <c r="H18" s="174" t="s">
        <v>18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79</v>
      </c>
      <c r="B19" s="139" t="s">
        <v>20</v>
      </c>
      <c r="C19" s="41">
        <v>3975395</v>
      </c>
      <c r="D19" s="48">
        <v>0.0729773417799074</v>
      </c>
      <c r="E19" s="21"/>
      <c r="G19" s="143" t="s">
        <v>79</v>
      </c>
      <c r="H19" s="174" t="s">
        <v>20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79</v>
      </c>
      <c r="B20" s="142" t="s">
        <v>63</v>
      </c>
      <c r="C20" s="41">
        <v>20408137</v>
      </c>
      <c r="D20" s="48">
        <v>0.0237134444254943</v>
      </c>
      <c r="E20" s="21"/>
      <c r="G20" s="143" t="s">
        <v>79</v>
      </c>
      <c r="H20" s="180" t="s">
        <v>13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76</v>
      </c>
      <c r="B21" s="165"/>
      <c r="C21" s="166">
        <f>SUM(C22:C29)</f>
        <v>87115351</v>
      </c>
      <c r="D21" s="39"/>
      <c r="E21" s="167"/>
      <c r="G21" s="169" t="s">
        <v>76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76</v>
      </c>
      <c r="B22" s="139" t="s">
        <v>101</v>
      </c>
      <c r="C22" s="41">
        <v>172947</v>
      </c>
      <c r="D22" s="50">
        <v>-0.00408851932257266</v>
      </c>
      <c r="E22" s="21"/>
      <c r="G22" s="143" t="s">
        <v>76</v>
      </c>
      <c r="H22" s="174" t="s">
        <v>56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76</v>
      </c>
      <c r="B23" s="139" t="s">
        <v>102</v>
      </c>
      <c r="C23" s="41">
        <v>3639811</v>
      </c>
      <c r="D23" s="48">
        <v>-0.014828947560736</v>
      </c>
      <c r="E23" s="21"/>
      <c r="G23" s="143" t="s">
        <v>76</v>
      </c>
      <c r="H23" s="174" t="s">
        <v>17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76</v>
      </c>
      <c r="B24" s="139" t="s">
        <v>10</v>
      </c>
      <c r="C24" s="41">
        <v>40934830</v>
      </c>
      <c r="D24" s="48">
        <v>0.0220921893280648</v>
      </c>
      <c r="E24" s="21"/>
      <c r="G24" s="181" t="s">
        <v>76</v>
      </c>
      <c r="H24" s="174" t="s">
        <v>10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76</v>
      </c>
      <c r="B25" s="139" t="s">
        <v>57</v>
      </c>
      <c r="C25" s="41">
        <v>3293</v>
      </c>
      <c r="D25" s="50">
        <v>0.202263599853961</v>
      </c>
      <c r="E25" s="21"/>
      <c r="G25" s="143" t="s">
        <v>76</v>
      </c>
      <c r="H25" s="174" t="s">
        <v>57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76</v>
      </c>
      <c r="B26" s="139" t="s">
        <v>106</v>
      </c>
      <c r="C26" s="41">
        <v>1502289</v>
      </c>
      <c r="D26" s="50">
        <v>0.048270477115536</v>
      </c>
      <c r="E26" s="21"/>
      <c r="G26" s="143" t="s">
        <v>76</v>
      </c>
      <c r="H26" s="174" t="s">
        <v>31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76</v>
      </c>
      <c r="B27" s="139" t="s">
        <v>19</v>
      </c>
      <c r="C27" s="41">
        <v>7996939</v>
      </c>
      <c r="D27" s="48">
        <v>0.0672836948984064</v>
      </c>
      <c r="E27" s="21"/>
      <c r="G27" s="143" t="s">
        <v>76</v>
      </c>
      <c r="H27" s="174" t="s">
        <v>19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76</v>
      </c>
      <c r="B28" s="139" t="s">
        <v>23</v>
      </c>
      <c r="C28" s="41">
        <v>23647190</v>
      </c>
      <c r="D28" s="48">
        <v>-0.00818435316959874</v>
      </c>
      <c r="E28" s="21"/>
      <c r="G28" s="143" t="s">
        <v>76</v>
      </c>
      <c r="H28" s="174" t="s">
        <v>23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76</v>
      </c>
      <c r="B29" s="139" t="s">
        <v>14</v>
      </c>
      <c r="C29" s="41">
        <v>9218052</v>
      </c>
      <c r="D29" s="48">
        <v>0.050464638241301</v>
      </c>
      <c r="E29" s="21"/>
      <c r="G29" s="143" t="s">
        <v>76</v>
      </c>
      <c r="H29" s="174" t="s">
        <v>14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85</v>
      </c>
      <c r="B30" s="165"/>
      <c r="C30" s="166">
        <f>SUM(C31)</f>
        <v>27274</v>
      </c>
      <c r="D30" s="39"/>
      <c r="E30" s="167"/>
      <c r="G30" s="169" t="s">
        <v>85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85</v>
      </c>
      <c r="B31" s="139" t="s">
        <v>33</v>
      </c>
      <c r="C31" s="41">
        <v>27274</v>
      </c>
      <c r="D31" s="48">
        <v>-0.315016199110933</v>
      </c>
      <c r="E31" s="21"/>
      <c r="G31" s="143" t="s">
        <v>85</v>
      </c>
      <c r="H31" s="174" t="s">
        <v>33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83</v>
      </c>
      <c r="B32" s="165"/>
      <c r="C32" s="166">
        <f>SUM(C33:C35)</f>
        <v>678750</v>
      </c>
      <c r="D32" s="39"/>
      <c r="E32" s="167"/>
      <c r="G32" s="169" t="s">
        <v>83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83</v>
      </c>
      <c r="B33" s="139" t="s">
        <v>38</v>
      </c>
      <c r="C33" s="41">
        <v>33</v>
      </c>
      <c r="D33" s="50">
        <v>2.66666666666667</v>
      </c>
      <c r="E33" s="21"/>
      <c r="G33" s="143" t="s">
        <v>83</v>
      </c>
      <c r="H33" s="174" t="s">
        <v>38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83</v>
      </c>
      <c r="B34" s="139" t="s">
        <v>110</v>
      </c>
      <c r="C34" s="41">
        <v>500</v>
      </c>
      <c r="D34" s="48" t="s">
        <v>94</v>
      </c>
      <c r="E34" s="21"/>
      <c r="G34" s="143" t="s">
        <v>83</v>
      </c>
      <c r="H34" s="174" t="s">
        <v>42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83</v>
      </c>
      <c r="B35" s="139" t="s">
        <v>111</v>
      </c>
      <c r="C35" s="51">
        <v>678217</v>
      </c>
      <c r="D35" s="50">
        <v>2.25282372746414</v>
      </c>
      <c r="E35" s="21"/>
      <c r="G35" s="143" t="s">
        <v>83</v>
      </c>
      <c r="H35" s="174" t="s">
        <v>44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89</v>
      </c>
      <c r="B36" s="165"/>
      <c r="C36" s="166">
        <f>SUM(C37)</f>
        <v>0</v>
      </c>
      <c r="D36" s="39"/>
      <c r="E36" s="167"/>
      <c r="G36" s="169" t="s">
        <v>89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89</v>
      </c>
      <c r="B37" s="139" t="s">
        <v>65</v>
      </c>
      <c r="C37" s="41">
        <v>0</v>
      </c>
      <c r="D37" s="48" t="s">
        <v>94</v>
      </c>
      <c r="E37" s="21"/>
      <c r="G37" s="143" t="s">
        <v>89</v>
      </c>
      <c r="H37" s="174" t="s">
        <v>65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75</v>
      </c>
      <c r="B38" s="165"/>
      <c r="C38" s="166">
        <f>SUM(C39:C42)</f>
        <v>85139166</v>
      </c>
      <c r="D38" s="39"/>
      <c r="E38" s="167"/>
      <c r="G38" s="169" t="s">
        <v>75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75</v>
      </c>
      <c r="B39" s="139" t="s">
        <v>9</v>
      </c>
      <c r="C39" s="41">
        <v>84984845</v>
      </c>
      <c r="D39" s="48">
        <v>0.212030042997231</v>
      </c>
      <c r="E39" s="21"/>
      <c r="G39" s="181" t="s">
        <v>75</v>
      </c>
      <c r="H39" s="174" t="s">
        <v>9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75</v>
      </c>
      <c r="B40" s="139" t="s">
        <v>28</v>
      </c>
      <c r="C40" s="41">
        <v>142973</v>
      </c>
      <c r="D40" s="48">
        <v>-0.5068995368119</v>
      </c>
      <c r="E40" s="21"/>
      <c r="G40" s="143" t="s">
        <v>75</v>
      </c>
      <c r="H40" s="174" t="s">
        <v>28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75</v>
      </c>
      <c r="B41" s="139" t="s">
        <v>108</v>
      </c>
      <c r="C41" s="41">
        <v>11348</v>
      </c>
      <c r="D41" s="48">
        <v>1.6986920332937</v>
      </c>
      <c r="E41" s="21"/>
      <c r="G41" s="143" t="s">
        <v>75</v>
      </c>
      <c r="H41" s="174" t="s">
        <v>32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75</v>
      </c>
      <c r="B42" s="139" t="s">
        <v>109</v>
      </c>
      <c r="C42" s="51" t="s">
        <v>94</v>
      </c>
      <c r="D42" s="50" t="s">
        <v>94</v>
      </c>
      <c r="E42" s="21"/>
      <c r="G42" s="143" t="s">
        <v>75</v>
      </c>
      <c r="H42" s="174" t="s">
        <v>41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92</v>
      </c>
      <c r="B43" s="165"/>
      <c r="C43" s="166">
        <f>SUM(C44)</f>
        <v>8148</v>
      </c>
      <c r="D43" s="39"/>
      <c r="E43" s="167"/>
      <c r="G43" s="169" t="s">
        <v>92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92</v>
      </c>
      <c r="B44" s="139" t="s">
        <v>99</v>
      </c>
      <c r="C44" s="41">
        <v>8148</v>
      </c>
      <c r="D44" s="48" t="s">
        <v>94</v>
      </c>
      <c r="E44" s="21"/>
      <c r="G44" s="143" t="s">
        <v>92</v>
      </c>
      <c r="H44" s="174" t="s">
        <v>66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86</v>
      </c>
      <c r="B45" s="165"/>
      <c r="C45" s="166">
        <f>SUM(C46)</f>
        <v>0</v>
      </c>
      <c r="D45" s="39"/>
      <c r="E45" s="167"/>
      <c r="G45" s="169" t="s">
        <v>86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86</v>
      </c>
      <c r="B46" s="139" t="s">
        <v>98</v>
      </c>
      <c r="C46" s="41">
        <v>0</v>
      </c>
      <c r="D46" s="48">
        <v>-1</v>
      </c>
      <c r="E46" s="21"/>
      <c r="G46" s="143" t="s">
        <v>86</v>
      </c>
      <c r="H46" s="174" t="s">
        <v>36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91</v>
      </c>
      <c r="B47" s="165"/>
      <c r="C47" s="166">
        <f>SUM(C48:C50)</f>
        <v>6507526</v>
      </c>
      <c r="D47" s="39"/>
      <c r="E47" s="167"/>
      <c r="G47" s="169" t="s">
        <v>91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91</v>
      </c>
      <c r="B48" s="139" t="s">
        <v>25</v>
      </c>
      <c r="C48" s="41">
        <v>539184</v>
      </c>
      <c r="D48" s="48">
        <v>-0.0050927771135025</v>
      </c>
      <c r="E48" s="21"/>
      <c r="G48" s="143" t="s">
        <v>91</v>
      </c>
      <c r="H48" s="174" t="s">
        <v>25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91</v>
      </c>
      <c r="B49" s="139" t="s">
        <v>21</v>
      </c>
      <c r="C49" s="41">
        <v>4938613</v>
      </c>
      <c r="D49" s="48">
        <v>-0.0714386439647995</v>
      </c>
      <c r="E49" s="21"/>
      <c r="G49" s="143" t="s">
        <v>91</v>
      </c>
      <c r="H49" s="174" t="s">
        <v>21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91</v>
      </c>
      <c r="B50" s="139" t="s">
        <v>34</v>
      </c>
      <c r="C50" s="41">
        <v>1029729</v>
      </c>
      <c r="D50" s="48">
        <v>-0.0922755236877064</v>
      </c>
      <c r="E50" s="21"/>
      <c r="G50" s="143" t="s">
        <v>91</v>
      </c>
      <c r="H50" s="174" t="s">
        <v>34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88</v>
      </c>
      <c r="B51" s="165"/>
      <c r="C51" s="166">
        <f>SUM(C52)</f>
        <v>8</v>
      </c>
      <c r="D51" s="39"/>
      <c r="E51" s="167"/>
      <c r="G51" s="169" t="s">
        <v>88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88</v>
      </c>
      <c r="B52" s="139" t="s">
        <v>61</v>
      </c>
      <c r="C52" s="41">
        <v>8</v>
      </c>
      <c r="D52" s="50">
        <v>-0.932203389830508</v>
      </c>
      <c r="E52" s="21"/>
      <c r="G52" s="143" t="s">
        <v>88</v>
      </c>
      <c r="H52" s="174" t="s">
        <v>61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90</v>
      </c>
      <c r="B53" s="165"/>
      <c r="C53" s="166">
        <f>SUM(C54:C56)</f>
        <v>341176545</v>
      </c>
      <c r="D53" s="39"/>
      <c r="E53" s="167"/>
      <c r="G53" s="169" t="s">
        <v>90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90</v>
      </c>
      <c r="B54" s="142" t="s">
        <v>62</v>
      </c>
      <c r="C54" s="41">
        <v>341176527</v>
      </c>
      <c r="D54" s="48">
        <v>0.11122978108671</v>
      </c>
      <c r="E54" s="21"/>
      <c r="G54" s="143" t="s">
        <v>90</v>
      </c>
      <c r="H54" s="180" t="s">
        <v>11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90</v>
      </c>
      <c r="B55" s="139" t="s">
        <v>67</v>
      </c>
      <c r="C55" s="51">
        <v>0</v>
      </c>
      <c r="D55" s="50" t="s">
        <v>94</v>
      </c>
      <c r="E55" s="21"/>
      <c r="G55" s="143" t="s">
        <v>90</v>
      </c>
      <c r="H55" s="174" t="s">
        <v>67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90</v>
      </c>
      <c r="B56" s="139" t="s">
        <v>58</v>
      </c>
      <c r="C56" s="41">
        <v>18</v>
      </c>
      <c r="D56" s="48">
        <v>-0.984140969162996</v>
      </c>
      <c r="E56" s="21"/>
      <c r="G56" s="143" t="s">
        <v>90</v>
      </c>
      <c r="H56" s="174" t="s">
        <v>58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39</v>
      </c>
      <c r="B57" s="165"/>
      <c r="C57" s="166">
        <f>SUM(C58)</f>
        <v>387392</v>
      </c>
      <c r="D57" s="39"/>
      <c r="E57" s="167"/>
      <c r="G57" s="169" t="s">
        <v>39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39</v>
      </c>
      <c r="B58" s="139" t="s">
        <v>107</v>
      </c>
      <c r="C58" s="51">
        <v>387392</v>
      </c>
      <c r="D58" s="50">
        <v>-0.191761387344984</v>
      </c>
      <c r="E58" s="21"/>
      <c r="G58" s="143" t="s">
        <v>39</v>
      </c>
      <c r="H58" s="174" t="s">
        <v>39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82</v>
      </c>
      <c r="B59" s="165"/>
      <c r="C59" s="166">
        <f>SUM(C60)</f>
        <v>119427</v>
      </c>
      <c r="D59" s="39"/>
      <c r="E59" s="167"/>
      <c r="G59" s="169" t="s">
        <v>82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82</v>
      </c>
      <c r="B60" s="139" t="s">
        <v>40</v>
      </c>
      <c r="C60" s="51">
        <v>119427</v>
      </c>
      <c r="D60" s="50">
        <v>-0.358870707981705</v>
      </c>
      <c r="E60" s="21"/>
      <c r="G60" s="143" t="s">
        <v>82</v>
      </c>
      <c r="H60" s="174" t="s">
        <v>40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80</v>
      </c>
      <c r="B61" s="165"/>
      <c r="C61" s="166">
        <f>SUM(C62:C64)</f>
        <v>48161431</v>
      </c>
      <c r="D61" s="39"/>
      <c r="E61" s="167"/>
      <c r="G61" s="169" t="s">
        <v>80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80</v>
      </c>
      <c r="B62" s="139" t="s">
        <v>16</v>
      </c>
      <c r="C62" s="41">
        <v>4152815</v>
      </c>
      <c r="D62" s="48">
        <v>0.0889490478679064</v>
      </c>
      <c r="E62" s="21"/>
      <c r="G62" s="143" t="s">
        <v>80</v>
      </c>
      <c r="H62" s="174" t="s">
        <v>16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80</v>
      </c>
      <c r="B63" s="139" t="s">
        <v>43</v>
      </c>
      <c r="C63" s="51">
        <v>325183</v>
      </c>
      <c r="D63" s="50">
        <v>2.36781763950454</v>
      </c>
      <c r="E63" s="21"/>
      <c r="G63" s="143" t="s">
        <v>80</v>
      </c>
      <c r="H63" s="174" t="s">
        <v>43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80</v>
      </c>
      <c r="B64" s="139" t="s">
        <v>45</v>
      </c>
      <c r="C64" s="51">
        <v>43683433</v>
      </c>
      <c r="D64" s="50">
        <v>0.0878470290513016</v>
      </c>
      <c r="E64" s="21"/>
      <c r="G64" s="143" t="s">
        <v>80</v>
      </c>
      <c r="H64" s="174" t="s">
        <v>45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87</v>
      </c>
      <c r="B65" s="165"/>
      <c r="C65" s="166">
        <f>SUM(C66)</f>
        <v>420256</v>
      </c>
      <c r="D65" s="39"/>
      <c r="E65" s="167"/>
      <c r="G65" s="169" t="s">
        <v>93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87</v>
      </c>
      <c r="B66" s="139" t="s">
        <v>97</v>
      </c>
      <c r="C66" s="41">
        <v>420256</v>
      </c>
      <c r="D66" s="50">
        <v>-0.132492914513842</v>
      </c>
      <c r="E66" s="21"/>
      <c r="G66" s="143" t="s">
        <v>93</v>
      </c>
      <c r="H66" s="174" t="s">
        <v>27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81</v>
      </c>
      <c r="B67" s="165"/>
      <c r="C67" s="166">
        <f>SUM(C68)</f>
        <v>19101</v>
      </c>
      <c r="D67" s="39"/>
      <c r="E67" s="167"/>
      <c r="G67" s="169" t="s">
        <v>81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81</v>
      </c>
      <c r="B68" s="139" t="s">
        <v>59</v>
      </c>
      <c r="C68" s="41">
        <v>19101</v>
      </c>
      <c r="D68" s="50">
        <v>-0.743410977673894</v>
      </c>
      <c r="E68" s="21"/>
      <c r="G68" s="143" t="s">
        <v>81</v>
      </c>
      <c r="H68" s="174" t="s">
        <v>59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78</v>
      </c>
      <c r="B69" s="165"/>
      <c r="C69" s="166">
        <f>SUM(C70:C71)</f>
        <v>18206021</v>
      </c>
      <c r="D69" s="39"/>
      <c r="E69" s="167"/>
      <c r="G69" s="169" t="s">
        <v>78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78</v>
      </c>
      <c r="B70" s="139" t="s">
        <v>15</v>
      </c>
      <c r="C70" s="41">
        <v>6036750</v>
      </c>
      <c r="D70" s="48">
        <v>0.0323970971971062</v>
      </c>
      <c r="E70" s="21"/>
      <c r="G70" s="143" t="s">
        <v>78</v>
      </c>
      <c r="H70" s="174" t="s">
        <v>15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78</v>
      </c>
      <c r="B71" s="139" t="s">
        <v>24</v>
      </c>
      <c r="C71" s="41">
        <v>12169271</v>
      </c>
      <c r="D71" s="48">
        <v>0.0339520226018289</v>
      </c>
      <c r="E71" s="21"/>
      <c r="G71" s="143" t="s">
        <v>78</v>
      </c>
      <c r="H71" s="174" t="s">
        <v>24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46</v>
      </c>
      <c r="C73" s="30">
        <v>638120793</v>
      </c>
      <c r="D73" s="184">
        <v>0.0988338708056171</v>
      </c>
      <c r="E73" s="10"/>
      <c r="G73" s="9"/>
      <c r="H73" s="43" t="s">
        <v>46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alfredo.rodriguez</cp:lastModifiedBy>
  <cp:lastPrinted>2006-05-23T07:18:11Z</cp:lastPrinted>
  <dcterms:created xsi:type="dcterms:W3CDTF">1999-08-12T05:51:24Z</dcterms:created>
  <dcterms:modified xsi:type="dcterms:W3CDTF">2008-04-29T11:29:42Z</dcterms:modified>
  <cp:category/>
  <cp:version/>
  <cp:contentType/>
  <cp:contentStatus/>
</cp:coreProperties>
</file>